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195" activeTab="0"/>
  </bookViews>
  <sheets>
    <sheet name="Gujarat" sheetId="1" r:id="rId1"/>
    <sheet name="Sheet1" sheetId="2" r:id="rId2"/>
  </sheets>
  <definedNames>
    <definedName name="_xlnm.Print_Area" localSheetId="0">'Gujarat'!$A$1:$H$1084</definedName>
  </definedNames>
  <calcPr fullCalcOnLoad="1"/>
</workbook>
</file>

<file path=xl/comments1.xml><?xml version="1.0" encoding="utf-8"?>
<comments xmlns="http://schemas.openxmlformats.org/spreadsheetml/2006/main">
  <authors>
    <author>hp</author>
  </authors>
  <commentList>
    <comment ref="E1043" authorId="0">
      <text>
        <r>
          <rPr>
            <b/>
            <sz val="9"/>
            <rFont val="Tahoma"/>
            <family val="2"/>
          </rPr>
          <t>hp:</t>
        </r>
        <r>
          <rPr>
            <sz val="9"/>
            <rFont val="Tahoma"/>
            <family val="2"/>
          </rPr>
          <t xml:space="preserve">
pl chek</t>
        </r>
      </text>
    </comment>
  </commentList>
</comments>
</file>

<file path=xl/sharedStrings.xml><?xml version="1.0" encoding="utf-8"?>
<sst xmlns="http://schemas.openxmlformats.org/spreadsheetml/2006/main" count="1285" uniqueCount="253">
  <si>
    <t>Government of India</t>
  </si>
  <si>
    <t>National Programme of Mid-Day Meal in Schools</t>
  </si>
  <si>
    <t>Part-D: ANALYSIS SHEET</t>
  </si>
  <si>
    <t>1. Calculation of Bench mark for utilisation.</t>
  </si>
  <si>
    <t>1.1) No. of children</t>
  </si>
  <si>
    <t>Stage</t>
  </si>
  <si>
    <t>Diff</t>
  </si>
  <si>
    <t>Diff in %</t>
  </si>
  <si>
    <t>Primary</t>
  </si>
  <si>
    <t>Up Primary</t>
  </si>
  <si>
    <t>Total</t>
  </si>
  <si>
    <t>1.2) No. of School working days</t>
  </si>
  <si>
    <t xml:space="preserve"> </t>
  </si>
  <si>
    <t xml:space="preserve">PY </t>
  </si>
  <si>
    <t>UP.PY</t>
  </si>
  <si>
    <t>No. of Meals as per PAB approval</t>
  </si>
  <si>
    <t>No. of Meals claimed to have served by the State</t>
  </si>
  <si>
    <t>Diff.</t>
  </si>
  <si>
    <t>UP PY</t>
  </si>
  <si>
    <t xml:space="preserve">2. COVERAGE </t>
  </si>
  <si>
    <t>Sl. No.</t>
  </si>
  <si>
    <t>Districts</t>
  </si>
  <si>
    <t>No. of  Institutions</t>
  </si>
  <si>
    <t>No. of Institutions  serving MDM</t>
  </si>
  <si>
    <t>Non-Coverage</t>
  </si>
  <si>
    <t>% NC</t>
  </si>
  <si>
    <t>5=3-4</t>
  </si>
  <si>
    <t>TOTAL</t>
  </si>
  <si>
    <t>% Diff</t>
  </si>
  <si>
    <t>5=4-3</t>
  </si>
  <si>
    <t>Sr. No.</t>
  </si>
  <si>
    <t>District</t>
  </si>
  <si>
    <t>% Meals Served</t>
  </si>
  <si>
    <t>3.1)  Reconciliation of Foodgrains OB, Allocation &amp; Lifting</t>
  </si>
  <si>
    <t>As per GoI record</t>
  </si>
  <si>
    <t xml:space="preserve">As per State's AWP&amp;B </t>
  </si>
  <si>
    <t>5(4-3)</t>
  </si>
  <si>
    <t>S.No.</t>
  </si>
  <si>
    <t>Name of District</t>
  </si>
  <si>
    <t>Allocation</t>
  </si>
  <si>
    <t>3.4)  Foodgrains  Allocation &amp; Lifting</t>
  </si>
  <si>
    <t>(in MTs)</t>
  </si>
  <si>
    <t>Total Availibility</t>
  </si>
  <si>
    <t>% Availibility</t>
  </si>
  <si>
    <t>Lifted from FCI</t>
  </si>
  <si>
    <t>3.6)  Foodgrains Allocation, Lifting (availibility) &amp; Utilisation</t>
  </si>
  <si>
    <t>T. Availibility</t>
  </si>
  <si>
    <t>% T. Availibility</t>
  </si>
  <si>
    <t>Utilisation</t>
  </si>
  <si>
    <t>% Utilisation</t>
  </si>
  <si>
    <t>% payment</t>
  </si>
  <si>
    <t>Pending Bills</t>
  </si>
  <si>
    <t>4. ANALYSIS ON COOKING COST (PRIMARY + UPPER PRIMARY)</t>
  </si>
  <si>
    <t>4.1) ANALYSIS ON OPENING BALANACE AND CLOSING BALANACE</t>
  </si>
  <si>
    <t>Disbursed to Dist</t>
  </si>
  <si>
    <t xml:space="preserve">Cooking assistance received </t>
  </si>
  <si>
    <t>Total Availibility of cooking cost</t>
  </si>
  <si>
    <t>% Availibility of cooking cost</t>
  </si>
  <si>
    <t>4.4) Cooking Cost Utilisation</t>
  </si>
  <si>
    <t>Utilisation of Cooking assistance</t>
  </si>
  <si>
    <t xml:space="preserve">% Utilisation                    </t>
  </si>
  <si>
    <t>% utilisation of foodgrains</t>
  </si>
  <si>
    <t>% utilisation of Cooking cost</t>
  </si>
  <si>
    <t>Mis-match in % points</t>
  </si>
  <si>
    <t>(In MTs)</t>
  </si>
  <si>
    <t xml:space="preserve">Expected consumption of food grains </t>
  </si>
  <si>
    <t>Actual consumption of food grains</t>
  </si>
  <si>
    <t xml:space="preserve"> % consumption </t>
  </si>
  <si>
    <t>Expected expenditure of cooking cost</t>
  </si>
  <si>
    <t>Actual expenditure of cooking cost</t>
  </si>
  <si>
    <t>6. ANALYSIS of HONORIUM, To COOK-CUM-HELPERS</t>
  </si>
  <si>
    <t>6.1) District-wise allocation and availability of funds for honorium to cook-cum-Helpers</t>
  </si>
  <si>
    <t xml:space="preserve">Amount released </t>
  </si>
  <si>
    <t xml:space="preserve">Total availability </t>
  </si>
  <si>
    <t xml:space="preserve">% Availibilty  </t>
  </si>
  <si>
    <t>6.2)  District-wise utilisation Utilisation of grant for Honorarium, cooks-cum-Helpers</t>
  </si>
  <si>
    <t>Total Availability</t>
  </si>
  <si>
    <t>Payment of hon.  to CCH</t>
  </si>
  <si>
    <t>% payment to CCH against allocation</t>
  </si>
  <si>
    <t>6.3)  District-wise status of unspent balance of grant for Honorarium, cooks-cum-Helpers</t>
  </si>
  <si>
    <t>7. ANALYSIS ON MANAGEMENT, MONITORING &amp; EVALUATION (MME)</t>
  </si>
  <si>
    <t>7.1)  Reconciliation of MME OB, Allocation &amp; Releasing [PY + U PY]</t>
  </si>
  <si>
    <t xml:space="preserve">Total Availibility </t>
  </si>
  <si>
    <t>Activity</t>
  </si>
  <si>
    <t>Expenditure</t>
  </si>
  <si>
    <t>Exp as % of allocation</t>
  </si>
  <si>
    <t>School Level Expenses</t>
  </si>
  <si>
    <t>Management, Supervision, Training &amp; Internal Monitoring, External Monitoring &amp; Evaluation</t>
  </si>
  <si>
    <t>8. ANALYSIS ON CENTRAL ASSISTANCE TOWARDS TRANSPORT ASSISTANCE</t>
  </si>
  <si>
    <t>8.1)  Reconciliation of TA OB, Allocation &amp; Releasing [PY + U PY]</t>
  </si>
  <si>
    <t>Total availibility of funds</t>
  </si>
  <si>
    <t>Foodgrains Lifted (in MTs)</t>
  </si>
  <si>
    <t>Maximum fund permissibale</t>
  </si>
  <si>
    <t>actual expenditure incurred by State</t>
  </si>
  <si>
    <t>Unspent Balance</t>
  </si>
  <si>
    <t>6=(4-5)</t>
  </si>
  <si>
    <t>8= (2-5)</t>
  </si>
  <si>
    <r>
      <t xml:space="preserve">3. </t>
    </r>
    <r>
      <rPr>
        <b/>
        <u val="single"/>
        <sz val="11"/>
        <rFont val="Cambria"/>
        <family val="1"/>
      </rPr>
      <t>ANALYSIS ON FOODGRAINS</t>
    </r>
    <r>
      <rPr>
        <b/>
        <sz val="11"/>
        <rFont val="Cambria"/>
        <family val="1"/>
      </rPr>
      <t xml:space="preserve"> (PRIMARY + UPPER PRIMARY)</t>
    </r>
  </si>
  <si>
    <r>
      <t>(i</t>
    </r>
    <r>
      <rPr>
        <i/>
        <sz val="11"/>
        <rFont val="Cambria"/>
        <family val="1"/>
      </rPr>
      <t>n MTs)</t>
    </r>
  </si>
  <si>
    <t>Average number of children availing MDM</t>
  </si>
  <si>
    <t>Year</t>
  </si>
  <si>
    <t>GoI records</t>
  </si>
  <si>
    <t>State record</t>
  </si>
  <si>
    <t>Variation</t>
  </si>
  <si>
    <t>Phy</t>
  </si>
  <si>
    <t>Fin</t>
  </si>
  <si>
    <t>Achievement as % of allocation</t>
  </si>
  <si>
    <t>Fin (in Lakh)</t>
  </si>
  <si>
    <t xml:space="preserve">Fin                            </t>
  </si>
  <si>
    <t>10.  Kitchen Devices</t>
  </si>
  <si>
    <t>2006-10</t>
  </si>
  <si>
    <t>Kitchen-cum-Stores</t>
  </si>
  <si>
    <t>2006-13</t>
  </si>
  <si>
    <t>% Bill paid</t>
  </si>
  <si>
    <t>Engaged by State</t>
  </si>
  <si>
    <t>5 = (4 - 3)</t>
  </si>
  <si>
    <t>Not engaged</t>
  </si>
  <si>
    <t>Bills submited by FCI</t>
  </si>
  <si>
    <t>Payment made to FCI</t>
  </si>
  <si>
    <t>Bills raised by FCI</t>
  </si>
  <si>
    <t xml:space="preserve">3.9) Payment of cost of foodgrain to FCI </t>
  </si>
  <si>
    <t>3.8)  Cost of Foodgrains, Payment to FCI</t>
  </si>
  <si>
    <t>(Rs. In lakh)</t>
  </si>
  <si>
    <t>(Rs. in Lakh)</t>
  </si>
  <si>
    <t xml:space="preserve">Payment to FCI </t>
  </si>
  <si>
    <t xml:space="preserve">10.1) Reconciliation of amount sanctioned </t>
  </si>
  <si>
    <t>NCLP</t>
  </si>
  <si>
    <t>Schools</t>
  </si>
  <si>
    <t>Installment</t>
  </si>
  <si>
    <t>Dated</t>
  </si>
  <si>
    <t>Units</t>
  </si>
  <si>
    <t>9.1) Releasing details</t>
  </si>
  <si>
    <t xml:space="preserve">9.2) Reconciliation of amount sanctioned </t>
  </si>
  <si>
    <t>Total available</t>
  </si>
  <si>
    <t>% available</t>
  </si>
  <si>
    <t>Lifting upto 31.03.18</t>
  </si>
  <si>
    <t xml:space="preserve">% of UB on allocation </t>
  </si>
  <si>
    <t xml:space="preserve">% of OS on allocation </t>
  </si>
  <si>
    <t xml:space="preserve">Allocation              </t>
  </si>
  <si>
    <t xml:space="preserve">Allocation                                   </t>
  </si>
  <si>
    <t xml:space="preserve">% of OB on allocation </t>
  </si>
  <si>
    <t>4.2) Cooking cost allocation and disbursed to Districts</t>
  </si>
  <si>
    <t xml:space="preserve">Allocation                                              </t>
  </si>
  <si>
    <t xml:space="preserve">Allocation                                  </t>
  </si>
  <si>
    <t xml:space="preserve">PAB Approval </t>
  </si>
  <si>
    <t>6.1) District-wise number of cook-cum-Helpers approved by PAB and engaged by State</t>
  </si>
  <si>
    <t xml:space="preserve">Allocation                          </t>
  </si>
  <si>
    <t xml:space="preserve">Allocation                           </t>
  </si>
  <si>
    <t xml:space="preserve">% of UB as on Allocation </t>
  </si>
  <si>
    <t xml:space="preserve">Allocated </t>
  </si>
  <si>
    <t>State : Gujarat</t>
  </si>
  <si>
    <t>Ahmedabad</t>
  </si>
  <si>
    <t>Amreli</t>
  </si>
  <si>
    <t>Kheda-Nadiad</t>
  </si>
  <si>
    <t>Anand</t>
  </si>
  <si>
    <t>Banaskantha</t>
  </si>
  <si>
    <t>Bharuch</t>
  </si>
  <si>
    <t>Narmda</t>
  </si>
  <si>
    <t>Bhavnagar</t>
  </si>
  <si>
    <t>Kutch-Bhuj</t>
  </si>
  <si>
    <t>Dangs</t>
  </si>
  <si>
    <t>Gandhinagar</t>
  </si>
  <si>
    <t>Panchmahals</t>
  </si>
  <si>
    <t>Dahod</t>
  </si>
  <si>
    <t>Jamnagar</t>
  </si>
  <si>
    <t>Junagadh</t>
  </si>
  <si>
    <t>Porbandar</t>
  </si>
  <si>
    <t>Mehsana</t>
  </si>
  <si>
    <t>Patan</t>
  </si>
  <si>
    <t>Rajkot</t>
  </si>
  <si>
    <t>Sabarkantha</t>
  </si>
  <si>
    <t>Surat</t>
  </si>
  <si>
    <t>Surendranagar</t>
  </si>
  <si>
    <t>Vadodara</t>
  </si>
  <si>
    <t>Valsad</t>
  </si>
  <si>
    <t>Navsari</t>
  </si>
  <si>
    <t>Tapi</t>
  </si>
  <si>
    <t>Arvalli</t>
  </si>
  <si>
    <t>Botad</t>
  </si>
  <si>
    <t>Chotta udepur</t>
  </si>
  <si>
    <t>Dev bhumi dwarka</t>
  </si>
  <si>
    <t xml:space="preserve">Gir somnath </t>
  </si>
  <si>
    <t xml:space="preserve">Mahisagar </t>
  </si>
  <si>
    <t>Morbi</t>
  </si>
  <si>
    <t>9.1.1) Releasing details</t>
  </si>
  <si>
    <t>2006-07</t>
  </si>
  <si>
    <t>Amount  (Rs in lakh)</t>
  </si>
  <si>
    <t>Primary + Upper-Primary</t>
  </si>
  <si>
    <t>2008-09</t>
  </si>
  <si>
    <t>2009-10</t>
  </si>
  <si>
    <t>2013-14</t>
  </si>
  <si>
    <t>Sub total</t>
  </si>
  <si>
    <t xml:space="preserve">Achievement (Procured+IP)                                  </t>
  </si>
  <si>
    <t>2006-18</t>
  </si>
  <si>
    <t>Annual Work Plan &amp; Budget  (AWP&amp;B) 2019-20</t>
  </si>
  <si>
    <t>2.1  Institutions- (Primary) (Source data : Table AT-3A of AWP&amp;B 2019-20)</t>
  </si>
  <si>
    <t>2.2  Institutions- (Primary with Upper Primary) (Source data : Table AT-3B of AWP&amp;B 2019-20)</t>
  </si>
  <si>
    <t>2.2A  Institutions- (Upper Primary) (Source data : Table AT-3C of AWP&amp;B 2019-20)</t>
  </si>
  <si>
    <t>2.3  Coverage Chidlren vs. Enrolment ( Primary) (Source data : Table AT-4 &amp; 5  of AWP&amp;B 2019-20)</t>
  </si>
  <si>
    <t>2.5  No. of children  ( Primary) (Source data : Table AT-5  of AWP&amp;B 2019-20)</t>
  </si>
  <si>
    <t>2.6  No. of children  ( Upper Primary) (Source data : Table AT-5-A of AWP&amp;B 2019-20)</t>
  </si>
  <si>
    <t xml:space="preserve"> 3.2) District-wise opening balance as on 1.4.2017 (Source data: Table AT-6 &amp; 6A of AWP&amp;B 2019-20)</t>
  </si>
  <si>
    <t>Source: Table AT-6 &amp; 6A of AWP&amp;B 2019-20</t>
  </si>
  <si>
    <t>3.5) District-wise Foodgrains availability  as on 31.03.18 (Source data: Table AT-6 &amp; 6A of AWP&amp;B 2019-20)</t>
  </si>
  <si>
    <t>3.7)  District-wise Utilisation of foodgrains (Source data: Table AT-6 &amp; 6A of AWP&amp;B 2019-20)</t>
  </si>
  <si>
    <t>4.3)  District-wise Cooking Cost availability (Source data: Table AT-7 &amp; 7A of AWP&amp;B 2019-20)</t>
  </si>
  <si>
    <t>4.5)  District-wise Utilisation of Cooking cost (Source data: Table AT-7 &amp; 7A of AWP&amp;B 2019-20)</t>
  </si>
  <si>
    <t>(Refer table AT_8 and AT-8A,AWP&amp;B, 2019-20)</t>
  </si>
  <si>
    <t>(Refer table AT_8 and AT-8A, AWP&amp;B, 2019-20)</t>
  </si>
  <si>
    <t>9.3) Achievement ( under MDM Funds) (Source data: Table AT-10 of AWP&amp;B 2019-20)</t>
  </si>
  <si>
    <t>10.2) Achievement ( under MDM Funds) (Source data: Table AT-11 of AWP&amp;B 2019-20)</t>
  </si>
  <si>
    <t>Section-A : REVIEW OF IMPLEMENTATION OF MDM SCHEME DURING 2018-19</t>
  </si>
  <si>
    <t>MDM PAB Approval for 2018-19</t>
  </si>
  <si>
    <t>Average number of children availed MDM during 2018-19</t>
  </si>
  <si>
    <t>1.3) Number of meals served vis-à-vis PAB approval during 2018-19</t>
  </si>
  <si>
    <t>No. of children as per PAB Approval for  2018-19</t>
  </si>
  <si>
    <t>2.7 Number of meal to be served and  actual  number of meal served during 2018-19 (Source data: Table AT-5 &amp; 5A of AWP&amp;B 2019-20)</t>
  </si>
  <si>
    <t>No of meals to be served during 2018-19</t>
  </si>
  <si>
    <t>No of meal served during 2018-19</t>
  </si>
  <si>
    <t>Allocation for 2018-19</t>
  </si>
  <si>
    <t>5. Reconciliation of Utilisation and Performance during 2018-19 [PRIMARY+ UPPER PRIMARY]</t>
  </si>
  <si>
    <t>5.2 Reconciliation of Food grains utilisation during 2018-19 (Source data: para 2.7 and 3.7 above)</t>
  </si>
  <si>
    <t>No. of Meals served during 2018-19</t>
  </si>
  <si>
    <t>5.3 Reconciliation of Cooking Cost utilisation during 2018-19 (Source data: para 2.5 and 4.7 above)</t>
  </si>
  <si>
    <t>Released during 2018-19.</t>
  </si>
  <si>
    <t>7.2) Utilisation of MME during 2018-19 (Source data: Table AT-10 of AWP&amp;B 2019-20)</t>
  </si>
  <si>
    <t>8.2) Utilisation of TA during 2018-19 (Source data: Table AT-9 of AWP&amp;B 2019-20)</t>
  </si>
  <si>
    <t>9. INFRASTRUCTURE DEVELOPMENT DURING 2018-19 (Primary + Upper primary)</t>
  </si>
  <si>
    <t>Sanctioned by GoI during 2006-07 to 2018-19</t>
  </si>
  <si>
    <t>2012-13 to 2018-19 (Replacement)</t>
  </si>
  <si>
    <t>2012-13 -2018-19(Replacement)</t>
  </si>
  <si>
    <t>Opening Stock as on 1.4.2018</t>
  </si>
  <si>
    <t xml:space="preserve">Opening Stock as on 01.04.2018                                                </t>
  </si>
  <si>
    <t>Opening balance as on 01.4.18</t>
  </si>
  <si>
    <t>OB as on 01.04.2018</t>
  </si>
  <si>
    <t xml:space="preserve"> 4.1.1) District-wise opening balance as on 01.04.2018 (Source data: Table AT-7 &amp; 7A of AWP&amp;B 2019-20)</t>
  </si>
  <si>
    <t xml:space="preserve">Opening Balance as on 01.04.2018                                               </t>
  </si>
  <si>
    <t xml:space="preserve">Opening Balance as on 01.04.2018                                                         </t>
  </si>
  <si>
    <t>Opening Balance as on 01.04.2018</t>
  </si>
  <si>
    <t xml:space="preserve"> 3.3) District-wise unspent balance as on 31.03.2019 (Source data: Table AT-6 &amp; 6A of AWP&amp;B 2019-20)</t>
  </si>
  <si>
    <t xml:space="preserve"> 4.1.2) District-wise unspent  balance as on 31.03.2019 Source data: Table AT-7 &amp; 7A of AWP&amp;B 2019-20)</t>
  </si>
  <si>
    <t xml:space="preserve">Unspent Balance as on 31.03.2019                                                        </t>
  </si>
  <si>
    <t>Unspent balance as on 31.03.2019</t>
  </si>
  <si>
    <t>Cosntructed upto 31.03.2019</t>
  </si>
  <si>
    <t>Allocated for 2018-19</t>
  </si>
  <si>
    <t>Releases for Kitchen sheds by GoI as on 31.3.2019</t>
  </si>
  <si>
    <t>Sanctioned during 2006-07 to 2018-19</t>
  </si>
  <si>
    <t>(As on 31.03.19)</t>
  </si>
  <si>
    <t>OB as on 01.4.18</t>
  </si>
  <si>
    <t>Enrolment as on 30.9.2018</t>
  </si>
  <si>
    <t xml:space="preserve">Unspent Balance as on 31.03.2018                                                  </t>
  </si>
  <si>
    <t>2.4  Coverage Chidlren vs. Enrolment  ( Up Pry) (Source : Table AT- 4A &amp; 5-A of AWP&amp;B 2019-20)</t>
  </si>
  <si>
    <r>
      <t xml:space="preserve">5.1 Reconciliation between Utilisation of Foodgrains and Cooking Cost  </t>
    </r>
    <r>
      <rPr>
        <b/>
        <i/>
        <sz val="11"/>
        <rFont val="Cambria"/>
        <family val="1"/>
      </rPr>
      <t>(Source data: para 3.7 and 4.5 above)</t>
    </r>
  </si>
</sst>
</file>

<file path=xl/styles.xml><?xml version="1.0" encoding="utf-8"?>
<styleSheet xmlns="http://schemas.openxmlformats.org/spreadsheetml/2006/main">
  <numFmts count="35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s.&quot;\ #,##0;&quot;Rs.&quot;\ \-#,##0"/>
    <numFmt numFmtId="173" formatCode="&quot;Rs.&quot;\ #,##0;[Red]&quot;Rs.&quot;\ \-#,##0"/>
    <numFmt numFmtId="174" formatCode="&quot;Rs.&quot;\ #,##0.00;&quot;Rs.&quot;\ \-#,##0.00"/>
    <numFmt numFmtId="175" formatCode="&quot;Rs.&quot;\ #,##0.00;[Red]&quot;Rs.&quot;\ \-#,##0.00"/>
    <numFmt numFmtId="176" formatCode="_ &quot;Rs.&quot;\ * #,##0_ ;_ &quot;Rs.&quot;\ * \-#,##0_ ;_ &quot;Rs.&quot;\ * &quot;-&quot;_ ;_ @_ "/>
    <numFmt numFmtId="177" formatCode="_ &quot;Rs.&quot;\ * #,##0.00_ ;_ &quot;Rs.&quot;\ * \-#,##0.00_ ;_ &quot;Rs.&quot;\ * &quot;-&quot;??_ ;_ @_ "/>
    <numFmt numFmtId="178" formatCode="0.000"/>
    <numFmt numFmtId="179" formatCode="0.00000"/>
    <numFmt numFmtId="180" formatCode="0.0000"/>
    <numFmt numFmtId="181" formatCode="0.0"/>
    <numFmt numFmtId="182" formatCode="[$-4009]dd\ mmmm\ yyyy"/>
    <numFmt numFmtId="183" formatCode="0.0%"/>
    <numFmt numFmtId="184" formatCode="0.0000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000000"/>
    <numFmt numFmtId="190" formatCode="_(* #,##0.00_);_(* \(#,##0.00\);_(* \-??_);_(@_)"/>
  </numFmts>
  <fonts count="67">
    <font>
      <sz val="10"/>
      <name val="Arial"/>
      <family val="2"/>
    </font>
    <font>
      <sz val="11"/>
      <color indexed="8"/>
      <name val="Calibri"/>
      <family val="2"/>
    </font>
    <font>
      <b/>
      <sz val="11"/>
      <name val="Cambria"/>
      <family val="1"/>
    </font>
    <font>
      <sz val="11"/>
      <name val="Cambria"/>
      <family val="1"/>
    </font>
    <font>
      <sz val="11"/>
      <name val="Arial"/>
      <family val="2"/>
    </font>
    <font>
      <b/>
      <sz val="11"/>
      <name val="Bookman Old Style"/>
      <family val="1"/>
    </font>
    <font>
      <b/>
      <sz val="11"/>
      <color indexed="8"/>
      <name val="Calibri"/>
      <family val="2"/>
    </font>
    <font>
      <b/>
      <u val="single"/>
      <sz val="11"/>
      <name val="Cambria"/>
      <family val="1"/>
    </font>
    <font>
      <b/>
      <sz val="11"/>
      <name val="Arial"/>
      <family val="2"/>
    </font>
    <font>
      <sz val="11"/>
      <color indexed="10"/>
      <name val="Cambria"/>
      <family val="1"/>
    </font>
    <font>
      <b/>
      <i/>
      <sz val="11"/>
      <name val="Cambria"/>
      <family val="1"/>
    </font>
    <font>
      <i/>
      <sz val="11"/>
      <name val="Cambria"/>
      <family val="1"/>
    </font>
    <font>
      <sz val="11"/>
      <color indexed="8"/>
      <name val="Cambria"/>
      <family val="1"/>
    </font>
    <font>
      <b/>
      <sz val="11"/>
      <color indexed="8"/>
      <name val="Cambria"/>
      <family val="1"/>
    </font>
    <font>
      <b/>
      <i/>
      <sz val="11"/>
      <name val="Bookman Old Style"/>
      <family val="1"/>
    </font>
    <font>
      <sz val="11"/>
      <name val="Bookman Old Style"/>
      <family val="1"/>
    </font>
    <font>
      <b/>
      <sz val="10"/>
      <name val="Cambria"/>
      <family val="1"/>
    </font>
    <font>
      <sz val="10"/>
      <name val="Cambria"/>
      <family val="1"/>
    </font>
    <font>
      <b/>
      <u val="single"/>
      <sz val="10"/>
      <name val="Cambria"/>
      <family val="1"/>
    </font>
    <font>
      <b/>
      <i/>
      <sz val="10"/>
      <name val="Cambria"/>
      <family val="1"/>
    </font>
    <font>
      <b/>
      <sz val="10"/>
      <color indexed="8"/>
      <name val="Cambria"/>
      <family val="1"/>
    </font>
    <font>
      <sz val="9"/>
      <name val="Tahoma"/>
      <family val="2"/>
    </font>
    <font>
      <b/>
      <sz val="9"/>
      <name val="Tahoma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0"/>
      <color indexed="10"/>
      <name val="Cambria"/>
      <family val="1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Cambria"/>
      <family val="1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3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0" fontId="0" fillId="0" borderId="0" applyFill="0" applyBorder="0" applyAlignment="0" applyProtection="0"/>
    <xf numFmtId="43" fontId="0" fillId="0" borderId="0" applyFont="0" applyFill="0" applyBorder="0" applyAlignment="0" applyProtection="0"/>
    <xf numFmtId="190" fontId="0" fillId="0" borderId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0" fontId="0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1" fillId="0" borderId="0">
      <alignment/>
      <protection/>
    </xf>
    <xf numFmtId="0" fontId="6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323">
    <xf numFmtId="0" fontId="0" fillId="0" borderId="0" xfId="0" applyAlignment="1">
      <alignment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5" fillId="0" borderId="0" xfId="105" applyFont="1" applyFill="1" applyBorder="1" applyAlignment="1">
      <alignment horizontal="left" vertical="top" wrapText="1"/>
      <protection/>
    </xf>
    <xf numFmtId="2" fontId="6" fillId="0" borderId="0" xfId="120" applyNumberFormat="1" applyFont="1" applyBorder="1">
      <alignment/>
      <protection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2" fillId="0" borderId="0" xfId="0" applyFont="1" applyBorder="1" applyAlignment="1">
      <alignment horizontal="left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1" fontId="3" fillId="0" borderId="10" xfId="0" applyNumberFormat="1" applyFont="1" applyBorder="1" applyAlignment="1">
      <alignment/>
    </xf>
    <xf numFmtId="9" fontId="2" fillId="0" borderId="10" xfId="123" applyFont="1" applyBorder="1" applyAlignment="1">
      <alignment/>
    </xf>
    <xf numFmtId="0" fontId="2" fillId="0" borderId="12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1" fontId="3" fillId="0" borderId="10" xfId="0" applyNumberFormat="1" applyFont="1" applyBorder="1" applyAlignment="1">
      <alignment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9" fontId="3" fillId="0" borderId="0" xfId="123" applyFont="1" applyBorder="1" applyAlignment="1">
      <alignment/>
    </xf>
    <xf numFmtId="9" fontId="2" fillId="0" borderId="10" xfId="123" applyFont="1" applyBorder="1" applyAlignment="1">
      <alignment horizontal="center"/>
    </xf>
    <xf numFmtId="9" fontId="2" fillId="0" borderId="10" xfId="123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9" fontId="3" fillId="0" borderId="0" xfId="123" applyFont="1" applyAlignment="1">
      <alignment/>
    </xf>
    <xf numFmtId="0" fontId="3" fillId="0" borderId="0" xfId="0" applyFont="1" applyBorder="1" applyAlignment="1">
      <alignment horizontal="center"/>
    </xf>
    <xf numFmtId="9" fontId="2" fillId="0" borderId="0" xfId="123" applyFont="1" applyFill="1" applyBorder="1" applyAlignment="1">
      <alignment/>
    </xf>
    <xf numFmtId="0" fontId="3" fillId="0" borderId="10" xfId="0" applyFont="1" applyBorder="1" applyAlignment="1">
      <alignment horizontal="center" wrapText="1"/>
    </xf>
    <xf numFmtId="9" fontId="3" fillId="0" borderId="10" xfId="123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9" fontId="2" fillId="0" borderId="0" xfId="123" applyFont="1" applyBorder="1" applyAlignment="1">
      <alignment/>
    </xf>
    <xf numFmtId="9" fontId="2" fillId="0" borderId="10" xfId="123" applyFont="1" applyBorder="1" applyAlignment="1">
      <alignment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right"/>
    </xf>
    <xf numFmtId="9" fontId="3" fillId="0" borderId="0" xfId="123" applyFont="1" applyBorder="1" applyAlignment="1">
      <alignment/>
    </xf>
    <xf numFmtId="0" fontId="8" fillId="33" borderId="10" xfId="0" applyFont="1" applyFill="1" applyBorder="1" applyAlignment="1">
      <alignment horizontal="center"/>
    </xf>
    <xf numFmtId="1" fontId="2" fillId="0" borderId="0" xfId="0" applyNumberFormat="1" applyFont="1" applyBorder="1" applyAlignment="1">
      <alignment/>
    </xf>
    <xf numFmtId="1" fontId="8" fillId="0" borderId="0" xfId="105" applyNumberFormat="1" applyFont="1" applyBorder="1">
      <alignment/>
      <protection/>
    </xf>
    <xf numFmtId="1" fontId="2" fillId="0" borderId="0" xfId="0" applyNumberFormat="1" applyFont="1" applyBorder="1" applyAlignment="1">
      <alignment horizontal="right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2" fontId="3" fillId="0" borderId="0" xfId="0" applyNumberFormat="1" applyFont="1" applyBorder="1" applyAlignment="1">
      <alignment horizontal="center" vertical="top" wrapText="1"/>
    </xf>
    <xf numFmtId="9" fontId="3" fillId="0" borderId="0" xfId="123" applyFont="1" applyBorder="1" applyAlignment="1">
      <alignment horizontal="center" vertical="top" wrapText="1"/>
    </xf>
    <xf numFmtId="2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right"/>
    </xf>
    <xf numFmtId="0" fontId="2" fillId="0" borderId="15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2" fontId="3" fillId="0" borderId="0" xfId="0" applyNumberFormat="1" applyFont="1" applyBorder="1" applyAlignment="1">
      <alignment/>
    </xf>
    <xf numFmtId="9" fontId="12" fillId="0" borderId="0" xfId="123" applyFont="1" applyBorder="1" applyAlignment="1">
      <alignment horizontal="right" wrapText="1"/>
    </xf>
    <xf numFmtId="0" fontId="3" fillId="0" borderId="0" xfId="0" applyFont="1" applyAlignment="1">
      <alignment horizontal="right"/>
    </xf>
    <xf numFmtId="0" fontId="3" fillId="0" borderId="10" xfId="0" applyFont="1" applyFill="1" applyBorder="1" applyAlignment="1">
      <alignment horizontal="center" vertical="top" wrapText="1"/>
    </xf>
    <xf numFmtId="2" fontId="3" fillId="0" borderId="10" xfId="0" applyNumberFormat="1" applyFont="1" applyBorder="1" applyAlignment="1">
      <alignment horizontal="center" vertical="top" wrapText="1"/>
    </xf>
    <xf numFmtId="2" fontId="3" fillId="34" borderId="10" xfId="0" applyNumberFormat="1" applyFont="1" applyFill="1" applyBorder="1" applyAlignment="1">
      <alignment horizontal="center" vertical="top" wrapText="1"/>
    </xf>
    <xf numFmtId="9" fontId="3" fillId="0" borderId="10" xfId="123" applyFont="1" applyBorder="1" applyAlignment="1">
      <alignment horizontal="center" vertical="top" wrapText="1"/>
    </xf>
    <xf numFmtId="0" fontId="10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2" fontId="13" fillId="0" borderId="0" xfId="0" applyNumberFormat="1" applyFont="1" applyBorder="1" applyAlignment="1">
      <alignment horizontal="center" vertical="top" wrapText="1"/>
    </xf>
    <xf numFmtId="9" fontId="13" fillId="0" borderId="0" xfId="123" applyFont="1" applyBorder="1" applyAlignment="1">
      <alignment horizontal="center" vertical="top" wrapText="1"/>
    </xf>
    <xf numFmtId="2" fontId="2" fillId="0" borderId="0" xfId="0" applyNumberFormat="1" applyFont="1" applyFill="1" applyBorder="1" applyAlignment="1">
      <alignment vertical="center"/>
    </xf>
    <xf numFmtId="9" fontId="2" fillId="0" borderId="0" xfId="123" applyFont="1" applyFill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 wrapText="1"/>
    </xf>
    <xf numFmtId="0" fontId="3" fillId="0" borderId="0" xfId="0" applyFont="1" applyAlignment="1" quotePrefix="1">
      <alignment/>
    </xf>
    <xf numFmtId="0" fontId="11" fillId="0" borderId="10" xfId="0" applyFont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center"/>
    </xf>
    <xf numFmtId="9" fontId="3" fillId="0" borderId="0" xfId="123" applyNumberFormat="1" applyFont="1" applyBorder="1" applyAlignment="1">
      <alignment horizontal="right" vertical="center" wrapText="1"/>
    </xf>
    <xf numFmtId="2" fontId="2" fillId="0" borderId="0" xfId="0" applyNumberFormat="1" applyFont="1" applyBorder="1" applyAlignment="1">
      <alignment/>
    </xf>
    <xf numFmtId="9" fontId="2" fillId="0" borderId="0" xfId="123" applyNumberFormat="1" applyFont="1" applyBorder="1" applyAlignment="1">
      <alignment horizontal="right" vertical="center" wrapText="1"/>
    </xf>
    <xf numFmtId="2" fontId="3" fillId="0" borderId="10" xfId="123" applyNumberFormat="1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left" vertical="top"/>
    </xf>
    <xf numFmtId="0" fontId="3" fillId="0" borderId="0" xfId="0" applyFont="1" applyFill="1" applyBorder="1" applyAlignment="1" quotePrefix="1">
      <alignment horizontal="center"/>
    </xf>
    <xf numFmtId="2" fontId="13" fillId="0" borderId="0" xfId="0" applyNumberFormat="1" applyFont="1" applyBorder="1" applyAlignment="1">
      <alignment horizontal="right" vertical="top" wrapText="1"/>
    </xf>
    <xf numFmtId="9" fontId="13" fillId="0" borderId="0" xfId="123" applyFont="1" applyBorder="1" applyAlignment="1">
      <alignment horizontal="right" wrapText="1"/>
    </xf>
    <xf numFmtId="2" fontId="3" fillId="0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horizontal="left"/>
    </xf>
    <xf numFmtId="9" fontId="3" fillId="0" borderId="10" xfId="123" applyFont="1" applyBorder="1" applyAlignment="1" quotePrefix="1">
      <alignment horizontal="right"/>
    </xf>
    <xf numFmtId="9" fontId="3" fillId="0" borderId="0" xfId="123" applyFont="1" applyBorder="1" applyAlignment="1" quotePrefix="1">
      <alignment horizontal="right"/>
    </xf>
    <xf numFmtId="1" fontId="11" fillId="0" borderId="0" xfId="0" applyNumberFormat="1" applyFont="1" applyBorder="1" applyAlignment="1">
      <alignment horizontal="center"/>
    </xf>
    <xf numFmtId="0" fontId="5" fillId="0" borderId="0" xfId="105" applyFont="1">
      <alignment/>
      <protection/>
    </xf>
    <xf numFmtId="0" fontId="4" fillId="0" borderId="0" xfId="105" applyFont="1">
      <alignment/>
      <protection/>
    </xf>
    <xf numFmtId="0" fontId="14" fillId="0" borderId="10" xfId="105" applyFont="1" applyFill="1" applyBorder="1" applyAlignment="1">
      <alignment horizontal="center" wrapText="1"/>
      <protection/>
    </xf>
    <xf numFmtId="2" fontId="5" fillId="0" borderId="0" xfId="105" applyNumberFormat="1" applyFont="1" applyBorder="1" applyAlignment="1">
      <alignment wrapText="1"/>
      <protection/>
    </xf>
    <xf numFmtId="0" fontId="5" fillId="0" borderId="0" xfId="105" applyFont="1" applyBorder="1">
      <alignment/>
      <protection/>
    </xf>
    <xf numFmtId="2" fontId="5" fillId="0" borderId="0" xfId="105" applyNumberFormat="1" applyFont="1" applyBorder="1">
      <alignment/>
      <protection/>
    </xf>
    <xf numFmtId="2" fontId="15" fillId="0" borderId="0" xfId="105" applyNumberFormat="1" applyFont="1">
      <alignment/>
      <protection/>
    </xf>
    <xf numFmtId="0" fontId="15" fillId="0" borderId="0" xfId="105" applyFont="1" applyBorder="1">
      <alignment/>
      <protection/>
    </xf>
    <xf numFmtId="0" fontId="9" fillId="0" borderId="0" xfId="0" applyFont="1" applyAlignment="1">
      <alignment/>
    </xf>
    <xf numFmtId="0" fontId="11" fillId="0" borderId="12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vertical="top" wrapText="1"/>
    </xf>
    <xf numFmtId="2" fontId="4" fillId="0" borderId="10" xfId="105" applyNumberFormat="1" applyFont="1" applyBorder="1" applyAlignment="1">
      <alignment horizontal="center" vertical="center"/>
      <protection/>
    </xf>
    <xf numFmtId="9" fontId="2" fillId="0" borderId="10" xfId="123" applyFont="1" applyBorder="1" applyAlignment="1">
      <alignment horizontal="center" vertical="center"/>
    </xf>
    <xf numFmtId="0" fontId="4" fillId="0" borderId="10" xfId="105" applyFont="1" applyBorder="1" applyAlignment="1">
      <alignment horizontal="center" vertical="center"/>
      <protection/>
    </xf>
    <xf numFmtId="2" fontId="8" fillId="0" borderId="10" xfId="105" applyNumberFormat="1" applyFont="1" applyBorder="1" applyAlignment="1">
      <alignment horizontal="center" vertical="center"/>
      <protection/>
    </xf>
    <xf numFmtId="2" fontId="4" fillId="0" borderId="0" xfId="105" applyNumberFormat="1" applyFont="1" applyBorder="1" applyAlignment="1">
      <alignment vertical="center" wrapText="1"/>
      <protection/>
    </xf>
    <xf numFmtId="0" fontId="4" fillId="0" borderId="0" xfId="105" applyFont="1" applyBorder="1" applyAlignment="1">
      <alignment vertical="center" wrapText="1"/>
      <protection/>
    </xf>
    <xf numFmtId="0" fontId="2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0" xfId="0" applyFont="1" applyAlignment="1">
      <alignment horizontal="center"/>
    </xf>
    <xf numFmtId="2" fontId="2" fillId="0" borderId="10" xfId="0" applyNumberFormat="1" applyFont="1" applyFill="1" applyBorder="1" applyAlignment="1">
      <alignment vertical="top" wrapText="1"/>
    </xf>
    <xf numFmtId="2" fontId="2" fillId="0" borderId="10" xfId="0" applyNumberFormat="1" applyFont="1" applyBorder="1" applyAlignment="1">
      <alignment horizontal="center" vertical="center"/>
    </xf>
    <xf numFmtId="1" fontId="3" fillId="0" borderId="0" xfId="0" applyNumberFormat="1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 vertical="top" wrapText="1"/>
    </xf>
    <xf numFmtId="0" fontId="17" fillId="0" borderId="0" xfId="0" applyFont="1" applyAlignment="1">
      <alignment/>
    </xf>
    <xf numFmtId="0" fontId="2" fillId="0" borderId="0" xfId="0" applyFont="1" applyAlignment="1">
      <alignment vertical="center"/>
    </xf>
    <xf numFmtId="0" fontId="16" fillId="0" borderId="10" xfId="0" applyFont="1" applyBorder="1" applyAlignment="1">
      <alignment horizontal="center" vertical="center" wrapText="1"/>
    </xf>
    <xf numFmtId="9" fontId="5" fillId="33" borderId="0" xfId="125" applyFont="1" applyFill="1" applyBorder="1" applyAlignment="1">
      <alignment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2" fontId="4" fillId="0" borderId="0" xfId="105" applyNumberFormat="1" applyFont="1" applyBorder="1" applyAlignment="1">
      <alignment horizontal="center" vertical="center"/>
      <protection/>
    </xf>
    <xf numFmtId="0" fontId="4" fillId="0" borderId="0" xfId="105" applyFont="1" applyBorder="1" applyAlignment="1">
      <alignment horizontal="center" vertical="center" wrapText="1"/>
      <protection/>
    </xf>
    <xf numFmtId="2" fontId="4" fillId="0" borderId="0" xfId="105" applyNumberFormat="1" applyFont="1" applyBorder="1" applyAlignment="1">
      <alignment horizontal="center" vertical="center" wrapText="1"/>
      <protection/>
    </xf>
    <xf numFmtId="2" fontId="2" fillId="0" borderId="0" xfId="0" applyNumberFormat="1" applyFont="1" applyFill="1" applyBorder="1" applyAlignment="1">
      <alignment vertical="top" wrapText="1"/>
    </xf>
    <xf numFmtId="2" fontId="2" fillId="0" borderId="0" xfId="0" applyNumberFormat="1" applyFont="1" applyBorder="1" applyAlignment="1">
      <alignment horizontal="center" vertical="center"/>
    </xf>
    <xf numFmtId="2" fontId="2" fillId="33" borderId="0" xfId="0" applyNumberFormat="1" applyFont="1" applyFill="1" applyBorder="1" applyAlignment="1">
      <alignment horizontal="center" vertical="center"/>
    </xf>
    <xf numFmtId="9" fontId="2" fillId="0" borderId="0" xfId="123" applyFont="1" applyBorder="1" applyAlignment="1">
      <alignment horizontal="center" vertical="center"/>
    </xf>
    <xf numFmtId="9" fontId="2" fillId="0" borderId="10" xfId="123" applyFont="1" applyBorder="1" applyAlignment="1">
      <alignment horizontal="center" vertical="center" wrapText="1"/>
    </xf>
    <xf numFmtId="9" fontId="3" fillId="0" borderId="10" xfId="123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9" fontId="2" fillId="0" borderId="0" xfId="123" applyFont="1" applyBorder="1" applyAlignment="1">
      <alignment horizontal="center" vertical="center" wrapText="1"/>
    </xf>
    <xf numFmtId="2" fontId="0" fillId="33" borderId="10" xfId="0" applyNumberFormat="1" applyFont="1" applyFill="1" applyBorder="1" applyAlignment="1">
      <alignment/>
    </xf>
    <xf numFmtId="2" fontId="23" fillId="33" borderId="10" xfId="0" applyNumberFormat="1" applyFont="1" applyFill="1" applyBorder="1" applyAlignment="1">
      <alignment/>
    </xf>
    <xf numFmtId="9" fontId="23" fillId="0" borderId="10" xfId="123" applyFont="1" applyBorder="1" applyAlignment="1">
      <alignment horizontal="center" vertical="center" wrapText="1"/>
    </xf>
    <xf numFmtId="9" fontId="0" fillId="0" borderId="10" xfId="123" applyFont="1" applyBorder="1" applyAlignment="1">
      <alignment horizontal="center" vertical="center" wrapText="1"/>
    </xf>
    <xf numFmtId="9" fontId="0" fillId="0" borderId="10" xfId="123" applyFont="1" applyBorder="1" applyAlignment="1">
      <alignment horizontal="right" vertical="center" wrapText="1"/>
    </xf>
    <xf numFmtId="9" fontId="23" fillId="0" borderId="10" xfId="123" applyFont="1" applyBorder="1" applyAlignment="1">
      <alignment horizontal="right" vertical="center" wrapText="1"/>
    </xf>
    <xf numFmtId="2" fontId="23" fillId="0" borderId="10" xfId="0" applyNumberFormat="1" applyFont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center" wrapText="1"/>
    </xf>
    <xf numFmtId="2" fontId="23" fillId="0" borderId="10" xfId="69" applyNumberFormat="1" applyFont="1" applyFill="1" applyBorder="1" applyAlignment="1">
      <alignment horizontal="right"/>
      <protection/>
    </xf>
    <xf numFmtId="2" fontId="23" fillId="0" borderId="1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23" fillId="0" borderId="0" xfId="69" applyNumberFormat="1" applyFont="1" applyFill="1" applyBorder="1" applyAlignment="1">
      <alignment horizontal="right"/>
      <protection/>
    </xf>
    <xf numFmtId="2" fontId="23" fillId="0" borderId="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/>
    </xf>
    <xf numFmtId="2" fontId="23" fillId="0" borderId="10" xfId="0" applyNumberFormat="1" applyFont="1" applyBorder="1" applyAlignment="1">
      <alignment/>
    </xf>
    <xf numFmtId="9" fontId="3" fillId="0" borderId="10" xfId="123" applyFont="1" applyBorder="1" applyAlignment="1">
      <alignment horizontal="center"/>
    </xf>
    <xf numFmtId="2" fontId="0" fillId="0" borderId="10" xfId="0" applyNumberFormat="1" applyFont="1" applyBorder="1" applyAlignment="1">
      <alignment horizontal="right" vertical="center" wrapText="1"/>
    </xf>
    <xf numFmtId="2" fontId="23" fillId="33" borderId="10" xfId="0" applyNumberFormat="1" applyFont="1" applyFill="1" applyBorder="1" applyAlignment="1">
      <alignment horizontal="right"/>
    </xf>
    <xf numFmtId="9" fontId="0" fillId="0" borderId="10" xfId="123" applyFont="1" applyBorder="1" applyAlignment="1">
      <alignment horizontal="center" vertical="center" wrapText="1"/>
    </xf>
    <xf numFmtId="9" fontId="2" fillId="0" borderId="10" xfId="0" applyNumberFormat="1" applyFont="1" applyBorder="1" applyAlignment="1">
      <alignment horizontal="center" vertical="center" wrapText="1"/>
    </xf>
    <xf numFmtId="9" fontId="3" fillId="0" borderId="10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/>
    </xf>
    <xf numFmtId="9" fontId="0" fillId="0" borderId="10" xfId="123" applyFont="1" applyBorder="1" applyAlignment="1">
      <alignment/>
    </xf>
    <xf numFmtId="9" fontId="23" fillId="0" borderId="10" xfId="123" applyFont="1" applyBorder="1" applyAlignment="1">
      <alignment/>
    </xf>
    <xf numFmtId="2" fontId="3" fillId="0" borderId="10" xfId="0" applyNumberFormat="1" applyFont="1" applyBorder="1" applyAlignment="1">
      <alignment horizontal="right"/>
    </xf>
    <xf numFmtId="2" fontId="2" fillId="0" borderId="10" xfId="0" applyNumberFormat="1" applyFont="1" applyBorder="1" applyAlignment="1">
      <alignment horizontal="right"/>
    </xf>
    <xf numFmtId="1" fontId="2" fillId="0" borderId="10" xfId="0" applyNumberFormat="1" applyFont="1" applyBorder="1" applyAlignment="1">
      <alignment horizontal="right"/>
    </xf>
    <xf numFmtId="0" fontId="8" fillId="33" borderId="0" xfId="0" applyFont="1" applyFill="1" applyBorder="1" applyAlignment="1">
      <alignment horizontal="center"/>
    </xf>
    <xf numFmtId="2" fontId="23" fillId="0" borderId="0" xfId="0" applyNumberFormat="1" applyFont="1" applyBorder="1" applyAlignment="1">
      <alignment/>
    </xf>
    <xf numFmtId="0" fontId="14" fillId="0" borderId="0" xfId="105" applyFont="1" applyFill="1" applyBorder="1" applyAlignment="1">
      <alignment horizontal="center" wrapText="1"/>
      <protection/>
    </xf>
    <xf numFmtId="1" fontId="0" fillId="0" borderId="10" xfId="0" applyNumberFormat="1" applyBorder="1" applyAlignment="1">
      <alignment/>
    </xf>
    <xf numFmtId="1" fontId="23" fillId="0" borderId="10" xfId="0" applyNumberFormat="1" applyFont="1" applyBorder="1" applyAlignment="1">
      <alignment/>
    </xf>
    <xf numFmtId="0" fontId="5" fillId="0" borderId="0" xfId="105" applyFont="1" applyFill="1" applyBorder="1" applyAlignment="1">
      <alignment horizontal="center" wrapText="1"/>
      <protection/>
    </xf>
    <xf numFmtId="9" fontId="0" fillId="0" borderId="0" xfId="123" applyFont="1" applyBorder="1" applyAlignment="1">
      <alignment/>
    </xf>
    <xf numFmtId="9" fontId="23" fillId="0" borderId="0" xfId="123" applyFont="1" applyBorder="1" applyAlignment="1">
      <alignment/>
    </xf>
    <xf numFmtId="0" fontId="11" fillId="0" borderId="12" xfId="0" applyFont="1" applyBorder="1" applyAlignment="1">
      <alignment horizontal="right"/>
    </xf>
    <xf numFmtId="2" fontId="2" fillId="0" borderId="0" xfId="0" applyNumberFormat="1" applyFont="1" applyBorder="1" applyAlignment="1">
      <alignment horizontal="center"/>
    </xf>
    <xf numFmtId="0" fontId="17" fillId="35" borderId="0" xfId="0" applyFont="1" applyFill="1" applyAlignment="1">
      <alignment/>
    </xf>
    <xf numFmtId="1" fontId="2" fillId="0" borderId="0" xfId="0" applyNumberFormat="1" applyFont="1" applyBorder="1" applyAlignment="1">
      <alignment horizontal="center" vertical="center" wrapText="1"/>
    </xf>
    <xf numFmtId="0" fontId="5" fillId="0" borderId="0" xfId="105" applyFont="1" applyBorder="1" applyAlignment="1">
      <alignment horizontal="center" wrapText="1"/>
      <protection/>
    </xf>
    <xf numFmtId="2" fontId="0" fillId="33" borderId="10" xfId="0" applyNumberFormat="1" applyFill="1" applyBorder="1" applyAlignment="1">
      <alignment/>
    </xf>
    <xf numFmtId="1" fontId="0" fillId="33" borderId="10" xfId="0" applyNumberFormat="1" applyFill="1" applyBorder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wrapText="1"/>
    </xf>
    <xf numFmtId="2" fontId="3" fillId="33" borderId="10" xfId="0" applyNumberFormat="1" applyFont="1" applyFill="1" applyBorder="1" applyAlignment="1">
      <alignment/>
    </xf>
    <xf numFmtId="9" fontId="2" fillId="33" borderId="10" xfId="123" applyFont="1" applyFill="1" applyBorder="1" applyAlignment="1" quotePrefix="1">
      <alignment horizontal="center"/>
    </xf>
    <xf numFmtId="9" fontId="2" fillId="33" borderId="10" xfId="123" applyFont="1" applyFill="1" applyBorder="1" applyAlignment="1">
      <alignment horizontal="center"/>
    </xf>
    <xf numFmtId="2" fontId="3" fillId="33" borderId="10" xfId="0" applyNumberFormat="1" applyFont="1" applyFill="1" applyBorder="1" applyAlignment="1">
      <alignment horizontal="center"/>
    </xf>
    <xf numFmtId="9" fontId="3" fillId="33" borderId="10" xfId="123" applyFont="1" applyFill="1" applyBorder="1" applyAlignment="1">
      <alignment/>
    </xf>
    <xf numFmtId="0" fontId="3" fillId="33" borderId="0" xfId="0" applyFont="1" applyFill="1" applyBorder="1" applyAlignment="1">
      <alignment wrapText="1"/>
    </xf>
    <xf numFmtId="0" fontId="2" fillId="33" borderId="10" xfId="0" applyFont="1" applyFill="1" applyBorder="1" applyAlignment="1">
      <alignment/>
    </xf>
    <xf numFmtId="2" fontId="2" fillId="33" borderId="10" xfId="0" applyNumberFormat="1" applyFont="1" applyFill="1" applyBorder="1" applyAlignment="1">
      <alignment horizontal="center"/>
    </xf>
    <xf numFmtId="9" fontId="3" fillId="33" borderId="10" xfId="123" applyFont="1" applyFill="1" applyBorder="1" applyAlignment="1" quotePrefix="1">
      <alignment/>
    </xf>
    <xf numFmtId="2" fontId="2" fillId="33" borderId="10" xfId="0" applyNumberFormat="1" applyFont="1" applyFill="1" applyBorder="1" applyAlignment="1">
      <alignment/>
    </xf>
    <xf numFmtId="9" fontId="2" fillId="33" borderId="10" xfId="123" applyFont="1" applyFill="1" applyBorder="1" applyAlignment="1">
      <alignment/>
    </xf>
    <xf numFmtId="0" fontId="45" fillId="33" borderId="10" xfId="114" applyFill="1" applyBorder="1" applyAlignment="1">
      <alignment horizontal="left" vertical="center"/>
      <protection/>
    </xf>
    <xf numFmtId="1" fontId="3" fillId="33" borderId="16" xfId="0" applyNumberFormat="1" applyFont="1" applyFill="1" applyBorder="1" applyAlignment="1">
      <alignment horizontal="right"/>
    </xf>
    <xf numFmtId="1" fontId="3" fillId="33" borderId="16" xfId="105" applyNumberFormat="1" applyFont="1" applyFill="1" applyBorder="1" applyAlignment="1">
      <alignment horizontal="right"/>
      <protection/>
    </xf>
    <xf numFmtId="9" fontId="3" fillId="33" borderId="10" xfId="123" applyFont="1" applyFill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2" fontId="3" fillId="33" borderId="0" xfId="0" applyNumberFormat="1" applyFont="1" applyFill="1" applyAlignment="1">
      <alignment/>
    </xf>
    <xf numFmtId="0" fontId="3" fillId="33" borderId="0" xfId="0" applyFont="1" applyFill="1" applyAlignment="1">
      <alignment horizontal="right"/>
    </xf>
    <xf numFmtId="0" fontId="2" fillId="33" borderId="15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9" fontId="0" fillId="33" borderId="10" xfId="123" applyFont="1" applyFill="1" applyBorder="1" applyAlignment="1">
      <alignment horizontal="center" vertical="center" wrapText="1"/>
    </xf>
    <xf numFmtId="9" fontId="0" fillId="33" borderId="10" xfId="123" applyFont="1" applyFill="1" applyBorder="1" applyAlignment="1">
      <alignment/>
    </xf>
    <xf numFmtId="1" fontId="3" fillId="0" borderId="10" xfId="0" applyNumberFormat="1" applyFont="1" applyBorder="1" applyAlignment="1">
      <alignment horizontal="right"/>
    </xf>
    <xf numFmtId="0" fontId="2" fillId="33" borderId="10" xfId="0" applyFont="1" applyFill="1" applyBorder="1" applyAlignment="1">
      <alignment horizontal="center" vertical="center" wrapText="1"/>
    </xf>
    <xf numFmtId="1" fontId="3" fillId="33" borderId="10" xfId="0" applyNumberFormat="1" applyFont="1" applyFill="1" applyBorder="1" applyAlignment="1">
      <alignment horizontal="right" vertical="center" wrapText="1"/>
    </xf>
    <xf numFmtId="1" fontId="2" fillId="0" borderId="10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3" fillId="35" borderId="0" xfId="0" applyFont="1" applyFill="1" applyAlignment="1">
      <alignment/>
    </xf>
    <xf numFmtId="1" fontId="3" fillId="0" borderId="10" xfId="0" applyNumberFormat="1" applyFont="1" applyBorder="1" applyAlignment="1">
      <alignment horizontal="right" vertical="center" wrapText="1"/>
    </xf>
    <xf numFmtId="0" fontId="16" fillId="33" borderId="0" xfId="0" applyFont="1" applyFill="1" applyAlignment="1">
      <alignment/>
    </xf>
    <xf numFmtId="0" fontId="17" fillId="33" borderId="0" xfId="0" applyFont="1" applyFill="1" applyAlignment="1">
      <alignment/>
    </xf>
    <xf numFmtId="0" fontId="18" fillId="33" borderId="0" xfId="0" applyFont="1" applyFill="1" applyAlignment="1">
      <alignment/>
    </xf>
    <xf numFmtId="0" fontId="16" fillId="33" borderId="0" xfId="0" applyFont="1" applyFill="1" applyBorder="1" applyAlignment="1">
      <alignment horizontal="left" vertical="center"/>
    </xf>
    <xf numFmtId="0" fontId="16" fillId="33" borderId="17" xfId="105" applyFont="1" applyFill="1" applyBorder="1">
      <alignment/>
      <protection/>
    </xf>
    <xf numFmtId="0" fontId="17" fillId="33" borderId="0" xfId="105" applyFont="1" applyFill="1" applyBorder="1">
      <alignment/>
      <protection/>
    </xf>
    <xf numFmtId="0" fontId="17" fillId="33" borderId="18" xfId="105" applyFont="1" applyFill="1" applyBorder="1">
      <alignment/>
      <protection/>
    </xf>
    <xf numFmtId="0" fontId="17" fillId="33" borderId="10" xfId="105" applyFont="1" applyFill="1" applyBorder="1">
      <alignment/>
      <protection/>
    </xf>
    <xf numFmtId="1" fontId="17" fillId="33" borderId="10" xfId="105" applyNumberFormat="1" applyFont="1" applyFill="1" applyBorder="1">
      <alignment/>
      <protection/>
    </xf>
    <xf numFmtId="2" fontId="17" fillId="33" borderId="10" xfId="105" applyNumberFormat="1" applyFont="1" applyFill="1" applyBorder="1">
      <alignment/>
      <protection/>
    </xf>
    <xf numFmtId="9" fontId="16" fillId="33" borderId="10" xfId="125" applyFont="1" applyFill="1" applyBorder="1" applyAlignment="1">
      <alignment/>
    </xf>
    <xf numFmtId="0" fontId="17" fillId="33" borderId="17" xfId="105" applyFont="1" applyFill="1" applyBorder="1">
      <alignment/>
      <protection/>
    </xf>
    <xf numFmtId="0" fontId="19" fillId="33" borderId="10" xfId="105" applyFont="1" applyFill="1" applyBorder="1" applyAlignment="1">
      <alignment horizontal="center"/>
      <protection/>
    </xf>
    <xf numFmtId="0" fontId="19" fillId="33" borderId="0" xfId="105" applyFont="1" applyFill="1" applyBorder="1">
      <alignment/>
      <protection/>
    </xf>
    <xf numFmtId="0" fontId="19" fillId="33" borderId="18" xfId="105" applyFont="1" applyFill="1" applyBorder="1">
      <alignment/>
      <protection/>
    </xf>
    <xf numFmtId="9" fontId="17" fillId="33" borderId="10" xfId="125" applyFont="1" applyFill="1" applyBorder="1" applyAlignment="1">
      <alignment vertical="center"/>
    </xf>
    <xf numFmtId="0" fontId="19" fillId="33" borderId="17" xfId="105" applyFont="1" applyFill="1" applyBorder="1" applyAlignment="1">
      <alignment horizontal="left"/>
      <protection/>
    </xf>
    <xf numFmtId="0" fontId="16" fillId="33" borderId="0" xfId="105" applyFont="1" applyFill="1" applyBorder="1" applyAlignment="1">
      <alignment horizontal="right"/>
      <protection/>
    </xf>
    <xf numFmtId="2" fontId="20" fillId="33" borderId="0" xfId="105" applyNumberFormat="1" applyFont="1" applyFill="1" applyBorder="1" applyAlignment="1">
      <alignment horizontal="center" vertical="top" wrapText="1"/>
      <protection/>
    </xf>
    <xf numFmtId="9" fontId="20" fillId="33" borderId="0" xfId="125" applyFont="1" applyFill="1" applyBorder="1" applyAlignment="1">
      <alignment horizontal="center" vertical="top" wrapText="1"/>
    </xf>
    <xf numFmtId="2" fontId="16" fillId="33" borderId="0" xfId="105" applyNumberFormat="1" applyFont="1" applyFill="1" applyBorder="1" applyAlignment="1">
      <alignment vertical="center"/>
      <protection/>
    </xf>
    <xf numFmtId="9" fontId="16" fillId="33" borderId="0" xfId="125" applyFont="1" applyFill="1" applyBorder="1" applyAlignment="1">
      <alignment vertical="center"/>
    </xf>
    <xf numFmtId="0" fontId="18" fillId="33" borderId="17" xfId="105" applyFont="1" applyFill="1" applyBorder="1">
      <alignment/>
      <protection/>
    </xf>
    <xf numFmtId="0" fontId="17" fillId="33" borderId="10" xfId="105" applyFont="1" applyFill="1" applyBorder="1" applyAlignment="1">
      <alignment horizontal="left"/>
      <protection/>
    </xf>
    <xf numFmtId="1" fontId="17" fillId="33" borderId="10" xfId="105" applyNumberFormat="1" applyFont="1" applyFill="1" applyBorder="1" applyAlignment="1">
      <alignment horizontal="right"/>
      <protection/>
    </xf>
    <xf numFmtId="2" fontId="17" fillId="33" borderId="10" xfId="105" applyNumberFormat="1" applyFont="1" applyFill="1" applyBorder="1" applyAlignment="1">
      <alignment horizontal="right"/>
      <protection/>
    </xf>
    <xf numFmtId="0" fontId="17" fillId="0" borderId="0" xfId="105" applyFont="1" applyBorder="1">
      <alignment/>
      <protection/>
    </xf>
    <xf numFmtId="0" fontId="17" fillId="0" borderId="0" xfId="0" applyFont="1" applyBorder="1" applyAlignment="1">
      <alignment/>
    </xf>
    <xf numFmtId="0" fontId="3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left" vertical="center" wrapText="1"/>
    </xf>
    <xf numFmtId="9" fontId="2" fillId="33" borderId="10" xfId="123" applyFont="1" applyFill="1" applyBorder="1" applyAlignment="1">
      <alignment horizontal="center" vertical="center" wrapText="1"/>
    </xf>
    <xf numFmtId="0" fontId="42" fillId="33" borderId="10" xfId="114" applyFont="1" applyFill="1" applyBorder="1" applyAlignment="1">
      <alignment horizontal="left" vertical="center"/>
      <protection/>
    </xf>
    <xf numFmtId="9" fontId="3" fillId="33" borderId="0" xfId="123" applyFont="1" applyFill="1" applyAlignment="1">
      <alignment/>
    </xf>
    <xf numFmtId="2" fontId="0" fillId="33" borderId="10" xfId="0" applyNumberFormat="1" applyFont="1" applyFill="1" applyBorder="1" applyAlignment="1">
      <alignment horizontal="right"/>
    </xf>
    <xf numFmtId="2" fontId="0" fillId="33" borderId="10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 vertical="top" wrapText="1"/>
    </xf>
    <xf numFmtId="2" fontId="3" fillId="33" borderId="0" xfId="0" applyNumberFormat="1" applyFont="1" applyFill="1" applyBorder="1" applyAlignment="1">
      <alignment horizontal="center" vertical="center" wrapText="1"/>
    </xf>
    <xf numFmtId="2" fontId="3" fillId="33" borderId="0" xfId="123" applyNumberFormat="1" applyFont="1" applyFill="1" applyAlignment="1">
      <alignment/>
    </xf>
    <xf numFmtId="0" fontId="3" fillId="33" borderId="0" xfId="0" applyFont="1" applyFill="1" applyBorder="1" applyAlignment="1">
      <alignment/>
    </xf>
    <xf numFmtId="2" fontId="3" fillId="33" borderId="0" xfId="0" applyNumberFormat="1" applyFont="1" applyFill="1" applyBorder="1" applyAlignment="1">
      <alignment/>
    </xf>
    <xf numFmtId="0" fontId="17" fillId="33" borderId="10" xfId="105" applyFont="1" applyFill="1" applyBorder="1" applyAlignment="1">
      <alignment horizontal="center"/>
      <protection/>
    </xf>
    <xf numFmtId="0" fontId="17" fillId="33" borderId="10" xfId="105" applyFont="1" applyFill="1" applyBorder="1" applyAlignment="1">
      <alignment horizontal="center" vertical="top" wrapText="1"/>
      <protection/>
    </xf>
    <xf numFmtId="0" fontId="17" fillId="33" borderId="19" xfId="105" applyFont="1" applyFill="1" applyBorder="1" applyAlignment="1">
      <alignment horizontal="center"/>
      <protection/>
    </xf>
    <xf numFmtId="0" fontId="17" fillId="33" borderId="16" xfId="105" applyFont="1" applyFill="1" applyBorder="1" applyAlignment="1">
      <alignment horizontal="center"/>
      <protection/>
    </xf>
    <xf numFmtId="0" fontId="3" fillId="0" borderId="0" xfId="0" applyFont="1" applyBorder="1" applyAlignment="1">
      <alignment horizontal="center" vertical="top" wrapText="1"/>
    </xf>
    <xf numFmtId="0" fontId="11" fillId="33" borderId="10" xfId="0" applyFont="1" applyFill="1" applyBorder="1" applyAlignment="1">
      <alignment horizontal="center" vertical="center" wrapText="1"/>
    </xf>
    <xf numFmtId="9" fontId="23" fillId="33" borderId="10" xfId="123" applyFont="1" applyFill="1" applyBorder="1" applyAlignment="1">
      <alignment horizontal="center" vertical="center" wrapText="1"/>
    </xf>
    <xf numFmtId="0" fontId="17" fillId="33" borderId="10" xfId="105" applyFont="1" applyFill="1" applyBorder="1" applyAlignment="1">
      <alignment horizontal="center" vertical="top" wrapText="1"/>
      <protection/>
    </xf>
    <xf numFmtId="0" fontId="16" fillId="33" borderId="20" xfId="0" applyFont="1" applyFill="1" applyBorder="1" applyAlignment="1">
      <alignment/>
    </xf>
    <xf numFmtId="0" fontId="16" fillId="33" borderId="10" xfId="0" applyFont="1" applyFill="1" applyBorder="1" applyAlignment="1">
      <alignment/>
    </xf>
    <xf numFmtId="0" fontId="16" fillId="33" borderId="21" xfId="0" applyFont="1" applyFill="1" applyBorder="1" applyAlignment="1">
      <alignment/>
    </xf>
    <xf numFmtId="0" fontId="65" fillId="0" borderId="0" xfId="0" applyFont="1" applyAlignment="1">
      <alignment/>
    </xf>
    <xf numFmtId="0" fontId="17" fillId="33" borderId="10" xfId="0" applyFont="1" applyFill="1" applyBorder="1" applyAlignment="1">
      <alignment/>
    </xf>
    <xf numFmtId="0" fontId="17" fillId="33" borderId="20" xfId="0" applyFont="1" applyFill="1" applyBorder="1" applyAlignment="1">
      <alignment/>
    </xf>
    <xf numFmtId="0" fontId="16" fillId="33" borderId="22" xfId="0" applyFont="1" applyFill="1" applyBorder="1" applyAlignment="1">
      <alignment/>
    </xf>
    <xf numFmtId="0" fontId="16" fillId="33" borderId="23" xfId="0" applyFont="1" applyFill="1" applyBorder="1" applyAlignment="1">
      <alignment/>
    </xf>
    <xf numFmtId="0" fontId="3" fillId="0" borderId="10" xfId="0" applyFont="1" applyBorder="1" applyAlignment="1">
      <alignment horizontal="right"/>
    </xf>
    <xf numFmtId="0" fontId="3" fillId="33" borderId="10" xfId="0" applyFont="1" applyFill="1" applyBorder="1" applyAlignment="1">
      <alignment horizontal="right" vertical="center" wrapText="1"/>
    </xf>
    <xf numFmtId="1" fontId="2" fillId="33" borderId="10" xfId="0" applyNumberFormat="1" applyFont="1" applyFill="1" applyBorder="1" applyAlignment="1">
      <alignment horizontal="right" vertical="center" wrapText="1"/>
    </xf>
    <xf numFmtId="2" fontId="3" fillId="33" borderId="10" xfId="0" applyNumberFormat="1" applyFont="1" applyFill="1" applyBorder="1" applyAlignment="1">
      <alignment/>
    </xf>
    <xf numFmtId="2" fontId="2" fillId="33" borderId="10" xfId="0" applyNumberFormat="1" applyFont="1" applyFill="1" applyBorder="1" applyAlignment="1">
      <alignment/>
    </xf>
    <xf numFmtId="9" fontId="2" fillId="0" borderId="10" xfId="123" applyFont="1" applyBorder="1" applyAlignment="1">
      <alignment horizontal="right" vertical="center" wrapText="1"/>
    </xf>
    <xf numFmtId="9" fontId="3" fillId="0" borderId="10" xfId="123" applyFont="1" applyBorder="1" applyAlignment="1">
      <alignment horizontal="right" vertical="center" wrapText="1"/>
    </xf>
    <xf numFmtId="0" fontId="3" fillId="33" borderId="10" xfId="0" applyFont="1" applyFill="1" applyBorder="1" applyAlignment="1">
      <alignment horizontal="center" vertical="top" wrapText="1"/>
    </xf>
    <xf numFmtId="2" fontId="3" fillId="0" borderId="0" xfId="0" applyNumberFormat="1" applyFont="1" applyAlignment="1">
      <alignment/>
    </xf>
    <xf numFmtId="0" fontId="11" fillId="33" borderId="12" xfId="0" applyFont="1" applyFill="1" applyBorder="1" applyAlignment="1">
      <alignment/>
    </xf>
    <xf numFmtId="0" fontId="17" fillId="35" borderId="19" xfId="105" applyFont="1" applyFill="1" applyBorder="1" applyAlignment="1">
      <alignment horizontal="center" vertical="top" wrapText="1"/>
      <protection/>
    </xf>
    <xf numFmtId="0" fontId="17" fillId="35" borderId="16" xfId="105" applyFont="1" applyFill="1" applyBorder="1" applyAlignment="1">
      <alignment horizontal="center" vertical="top" wrapText="1"/>
      <protection/>
    </xf>
    <xf numFmtId="0" fontId="17" fillId="33" borderId="19" xfId="105" applyFont="1" applyFill="1" applyBorder="1" applyAlignment="1">
      <alignment horizontal="center" vertical="top" wrapText="1"/>
      <protection/>
    </xf>
    <xf numFmtId="0" fontId="17" fillId="33" borderId="16" xfId="105" applyFont="1" applyFill="1" applyBorder="1" applyAlignment="1">
      <alignment horizontal="center" vertical="top" wrapText="1"/>
      <protection/>
    </xf>
    <xf numFmtId="0" fontId="17" fillId="33" borderId="10" xfId="105" applyFont="1" applyFill="1" applyBorder="1" applyAlignment="1">
      <alignment horizontal="center" vertical="top" wrapText="1"/>
      <protection/>
    </xf>
    <xf numFmtId="0" fontId="17" fillId="33" borderId="15" xfId="105" applyFont="1" applyFill="1" applyBorder="1" applyAlignment="1">
      <alignment horizontal="center" vertical="center"/>
      <protection/>
    </xf>
    <xf numFmtId="0" fontId="17" fillId="33" borderId="24" xfId="105" applyFont="1" applyFill="1" applyBorder="1" applyAlignment="1">
      <alignment horizontal="center" vertical="center"/>
      <protection/>
    </xf>
    <xf numFmtId="0" fontId="17" fillId="33" borderId="19" xfId="105" applyFont="1" applyFill="1" applyBorder="1" applyAlignment="1">
      <alignment horizontal="center"/>
      <protection/>
    </xf>
    <xf numFmtId="0" fontId="17" fillId="33" borderId="16" xfId="105" applyFont="1" applyFill="1" applyBorder="1" applyAlignment="1">
      <alignment horizontal="center"/>
      <protection/>
    </xf>
    <xf numFmtId="0" fontId="17" fillId="33" borderId="10" xfId="105" applyFont="1" applyFill="1" applyBorder="1" applyAlignment="1">
      <alignment horizontal="center"/>
      <protection/>
    </xf>
    <xf numFmtId="0" fontId="2" fillId="0" borderId="10" xfId="0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 horizontal="left" vertical="center"/>
    </xf>
    <xf numFmtId="0" fontId="16" fillId="33" borderId="25" xfId="0" applyFont="1" applyFill="1" applyBorder="1" applyAlignment="1">
      <alignment horizontal="left" wrapText="1"/>
    </xf>
    <xf numFmtId="0" fontId="16" fillId="33" borderId="26" xfId="0" applyFont="1" applyFill="1" applyBorder="1" applyAlignment="1">
      <alignment horizontal="left" wrapText="1"/>
    </xf>
    <xf numFmtId="0" fontId="16" fillId="33" borderId="27" xfId="0" applyFont="1" applyFill="1" applyBorder="1" applyAlignment="1">
      <alignment horizontal="left" wrapText="1"/>
    </xf>
    <xf numFmtId="0" fontId="17" fillId="33" borderId="28" xfId="0" applyFont="1" applyFill="1" applyBorder="1" applyAlignment="1">
      <alignment horizontal="center" vertical="center" wrapText="1"/>
    </xf>
    <xf numFmtId="0" fontId="17" fillId="33" borderId="29" xfId="0" applyFont="1" applyFill="1" applyBorder="1" applyAlignment="1">
      <alignment horizontal="center" vertical="center" wrapText="1"/>
    </xf>
    <xf numFmtId="0" fontId="17" fillId="33" borderId="3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wrapText="1"/>
    </xf>
    <xf numFmtId="0" fontId="2" fillId="33" borderId="0" xfId="0" applyFont="1" applyFill="1" applyBorder="1" applyAlignment="1">
      <alignment horizontal="left" wrapText="1"/>
    </xf>
    <xf numFmtId="0" fontId="2" fillId="0" borderId="12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wrapText="1"/>
    </xf>
    <xf numFmtId="0" fontId="2" fillId="0" borderId="14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36" borderId="19" xfId="0" applyFont="1" applyFill="1" applyBorder="1" applyAlignment="1">
      <alignment horizontal="center"/>
    </xf>
    <xf numFmtId="0" fontId="2" fillId="36" borderId="26" xfId="0" applyFont="1" applyFill="1" applyBorder="1" applyAlignment="1">
      <alignment horizontal="center"/>
    </xf>
    <xf numFmtId="0" fontId="2" fillId="36" borderId="16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3" fontId="44" fillId="0" borderId="33" xfId="0" applyNumberFormat="1" applyFont="1" applyBorder="1" applyAlignment="1">
      <alignment horizontal="right" vertical="top" wrapText="1"/>
    </xf>
    <xf numFmtId="3" fontId="44" fillId="0" borderId="34" xfId="0" applyNumberFormat="1" applyFont="1" applyBorder="1" applyAlignment="1">
      <alignment horizontal="right" vertical="top" wrapText="1"/>
    </xf>
    <xf numFmtId="0" fontId="44" fillId="0" borderId="34" xfId="0" applyFont="1" applyBorder="1" applyAlignment="1">
      <alignment horizontal="center" vertical="top" wrapText="1"/>
    </xf>
  </cellXfs>
  <cellStyles count="12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2 2" xfId="46"/>
    <cellStyle name="Comma 2 2 3" xfId="47"/>
    <cellStyle name="Comma 2 3" xfId="48"/>
    <cellStyle name="Comma 2 4" xfId="49"/>
    <cellStyle name="Comma 3" xfId="50"/>
    <cellStyle name="Comma 3 2" xfId="51"/>
    <cellStyle name="Currency" xfId="52"/>
    <cellStyle name="Currency [0]" xfId="53"/>
    <cellStyle name="Explanatory Text" xfId="54"/>
    <cellStyle name="Followed Hyperlink" xfId="55"/>
    <cellStyle name="Good" xfId="56"/>
    <cellStyle name="Heading 1" xfId="57"/>
    <cellStyle name="Heading 2" xfId="58"/>
    <cellStyle name="Heading 3" xfId="59"/>
    <cellStyle name="Heading 4" xfId="60"/>
    <cellStyle name="Hyperlink" xfId="61"/>
    <cellStyle name="Input" xfId="62"/>
    <cellStyle name="Linked Cell" xfId="63"/>
    <cellStyle name="Neutral" xfId="64"/>
    <cellStyle name="Normal 2" xfId="65"/>
    <cellStyle name="Normal 2 10" xfId="66"/>
    <cellStyle name="Normal 2 10 2" xfId="67"/>
    <cellStyle name="Normal 2 11" xfId="68"/>
    <cellStyle name="Normal 2 2" xfId="69"/>
    <cellStyle name="Normal 2 2 2" xfId="70"/>
    <cellStyle name="Normal 2 2 3" xfId="71"/>
    <cellStyle name="Normal 2 2 3 2" xfId="72"/>
    <cellStyle name="Normal 2 2 3 2 2" xfId="73"/>
    <cellStyle name="Normal 2 2 3 3" xfId="74"/>
    <cellStyle name="Normal 2 2 3 3 2" xfId="75"/>
    <cellStyle name="Normal 2 2 3 4" xfId="76"/>
    <cellStyle name="Normal 2 2 4" xfId="77"/>
    <cellStyle name="Normal 2 2 4 2" xfId="78"/>
    <cellStyle name="Normal 2 2 5" xfId="79"/>
    <cellStyle name="Normal 2 2 5 2" xfId="80"/>
    <cellStyle name="Normal 2 2 6" xfId="81"/>
    <cellStyle name="Normal 2 3" xfId="82"/>
    <cellStyle name="Normal 2 3 2" xfId="83"/>
    <cellStyle name="Normal 2 4" xfId="84"/>
    <cellStyle name="Normal 2 4 2" xfId="85"/>
    <cellStyle name="Normal 2 4 2 2" xfId="86"/>
    <cellStyle name="Normal 2 4 3" xfId="87"/>
    <cellStyle name="Normal 2 4 3 2" xfId="88"/>
    <cellStyle name="Normal 2 4 4" xfId="89"/>
    <cellStyle name="Normal 2 5" xfId="90"/>
    <cellStyle name="Normal 2 5 2" xfId="91"/>
    <cellStyle name="Normal 2 6" xfId="92"/>
    <cellStyle name="Normal 2 6 2" xfId="93"/>
    <cellStyle name="Normal 2 7" xfId="94"/>
    <cellStyle name="Normal 2 7 2" xfId="95"/>
    <cellStyle name="Normal 2 7 2 2" xfId="96"/>
    <cellStyle name="Normal 2 7 3" xfId="97"/>
    <cellStyle name="Normal 2 7 4" xfId="98"/>
    <cellStyle name="Normal 2 8" xfId="99"/>
    <cellStyle name="Normal 2 8 2" xfId="100"/>
    <cellStyle name="Normal 2 8 2 2" xfId="101"/>
    <cellStyle name="Normal 2 8 3" xfId="102"/>
    <cellStyle name="Normal 2 9" xfId="103"/>
    <cellStyle name="Normal 2 9 2" xfId="104"/>
    <cellStyle name="Normal 3" xfId="105"/>
    <cellStyle name="Normal 3 2" xfId="106"/>
    <cellStyle name="Normal 3 2 2" xfId="107"/>
    <cellStyle name="Normal 3 3" xfId="108"/>
    <cellStyle name="Normal 4" xfId="109"/>
    <cellStyle name="Normal 4 2" xfId="110"/>
    <cellStyle name="Normal 5" xfId="111"/>
    <cellStyle name="Normal 5 2" xfId="112"/>
    <cellStyle name="Normal 5 3" xfId="113"/>
    <cellStyle name="Normal 6" xfId="114"/>
    <cellStyle name="Normal 6 2" xfId="115"/>
    <cellStyle name="Normal 7" xfId="116"/>
    <cellStyle name="Normal 7 2" xfId="117"/>
    <cellStyle name="Normal 8" xfId="118"/>
    <cellStyle name="Normal 9" xfId="119"/>
    <cellStyle name="Normal_calculation -utt" xfId="120"/>
    <cellStyle name="Note" xfId="121"/>
    <cellStyle name="Output" xfId="122"/>
    <cellStyle name="Percent" xfId="123"/>
    <cellStyle name="Percent 2" xfId="124"/>
    <cellStyle name="Percent 2 2" xfId="125"/>
    <cellStyle name="Percent 2 2 2" xfId="126"/>
    <cellStyle name="Percent 2 3" xfId="127"/>
    <cellStyle name="Percent 2 3 2" xfId="128"/>
    <cellStyle name="Percent 6" xfId="129"/>
    <cellStyle name="Percent 6 2" xfId="130"/>
    <cellStyle name="Title" xfId="131"/>
    <cellStyle name="Total" xfId="132"/>
    <cellStyle name="Warning Text" xfId="13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</xdr:colOff>
      <xdr:row>436</xdr:row>
      <xdr:rowOff>0</xdr:rowOff>
    </xdr:from>
    <xdr:to>
      <xdr:col>6</xdr:col>
      <xdr:colOff>533400</xdr:colOff>
      <xdr:row>436</xdr:row>
      <xdr:rowOff>0</xdr:rowOff>
    </xdr:to>
    <xdr:sp>
      <xdr:nvSpPr>
        <xdr:cNvPr id="1" name="Text Box 13"/>
        <xdr:cNvSpPr txBox="1">
          <a:spLocks noChangeArrowheads="1"/>
        </xdr:cNvSpPr>
      </xdr:nvSpPr>
      <xdr:spPr>
        <a:xfrm>
          <a:off x="5514975" y="79343250"/>
          <a:ext cx="16002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Benchmark (85%)</a:t>
          </a:r>
        </a:p>
      </xdr:txBody>
    </xdr:sp>
    <xdr:clientData/>
  </xdr:twoCellAnchor>
  <xdr:twoCellAnchor>
    <xdr:from>
      <xdr:col>2</xdr:col>
      <xdr:colOff>628650</xdr:colOff>
      <xdr:row>436</xdr:row>
      <xdr:rowOff>0</xdr:rowOff>
    </xdr:from>
    <xdr:to>
      <xdr:col>3</xdr:col>
      <xdr:colOff>314325</xdr:colOff>
      <xdr:row>436</xdr:row>
      <xdr:rowOff>0</xdr:rowOff>
    </xdr:to>
    <xdr:sp>
      <xdr:nvSpPr>
        <xdr:cNvPr id="2" name="Text Box 14"/>
        <xdr:cNvSpPr txBox="1">
          <a:spLocks noChangeArrowheads="1"/>
        </xdr:cNvSpPr>
      </xdr:nvSpPr>
      <xdr:spPr>
        <a:xfrm>
          <a:off x="2714625" y="79343250"/>
          <a:ext cx="866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100%</a:t>
          </a:r>
        </a:p>
      </xdr:txBody>
    </xdr:sp>
    <xdr:clientData/>
  </xdr:twoCellAnchor>
  <xdr:twoCellAnchor>
    <xdr:from>
      <xdr:col>4</xdr:col>
      <xdr:colOff>781050</xdr:colOff>
      <xdr:row>436</xdr:row>
      <xdr:rowOff>0</xdr:rowOff>
    </xdr:from>
    <xdr:to>
      <xdr:col>5</xdr:col>
      <xdr:colOff>285750</xdr:colOff>
      <xdr:row>436</xdr:row>
      <xdr:rowOff>0</xdr:rowOff>
    </xdr:to>
    <xdr:sp>
      <xdr:nvSpPr>
        <xdr:cNvPr id="3" name="Text Box 15"/>
        <xdr:cNvSpPr txBox="1">
          <a:spLocks noChangeArrowheads="1"/>
        </xdr:cNvSpPr>
      </xdr:nvSpPr>
      <xdr:spPr>
        <a:xfrm>
          <a:off x="5153025" y="79343250"/>
          <a:ext cx="581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68%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86"/>
  <sheetViews>
    <sheetView tabSelected="1" view="pageBreakPreview" zoomScale="106" zoomScaleNormal="106" zoomScaleSheetLayoutView="106" zoomScalePageLayoutView="0" workbookViewId="0" topLeftCell="A1042">
      <selection activeCell="G1048" sqref="G1048"/>
    </sheetView>
  </sheetViews>
  <sheetFormatPr defaultColWidth="9.140625" defaultRowHeight="12.75"/>
  <cols>
    <col min="1" max="1" width="11.28125" style="10" customWidth="1"/>
    <col min="2" max="2" width="20.00390625" style="10" customWidth="1"/>
    <col min="3" max="3" width="17.7109375" style="10" customWidth="1"/>
    <col min="4" max="4" width="16.57421875" style="10" customWidth="1"/>
    <col min="5" max="5" width="16.140625" style="10" customWidth="1"/>
    <col min="6" max="6" width="17.00390625" style="10" customWidth="1"/>
    <col min="7" max="7" width="13.421875" style="10" customWidth="1"/>
    <col min="8" max="8" width="15.57421875" style="10" customWidth="1"/>
    <col min="9" max="16384" width="9.140625" style="10" customWidth="1"/>
  </cols>
  <sheetData>
    <row r="1" spans="1:8" ht="14.25">
      <c r="A1" s="310" t="s">
        <v>0</v>
      </c>
      <c r="B1" s="311"/>
      <c r="C1" s="311"/>
      <c r="D1" s="311"/>
      <c r="E1" s="311"/>
      <c r="F1" s="311"/>
      <c r="G1" s="311"/>
      <c r="H1" s="312"/>
    </row>
    <row r="2" spans="1:8" ht="14.25">
      <c r="A2" s="313" t="s">
        <v>1</v>
      </c>
      <c r="B2" s="314"/>
      <c r="C2" s="314"/>
      <c r="D2" s="314"/>
      <c r="E2" s="314"/>
      <c r="F2" s="314"/>
      <c r="G2" s="314"/>
      <c r="H2" s="315"/>
    </row>
    <row r="3" spans="1:8" ht="14.25">
      <c r="A3" s="313" t="s">
        <v>194</v>
      </c>
      <c r="B3" s="314"/>
      <c r="C3" s="314"/>
      <c r="D3" s="314"/>
      <c r="E3" s="314"/>
      <c r="F3" s="314"/>
      <c r="G3" s="314"/>
      <c r="H3" s="315"/>
    </row>
    <row r="4" spans="1:8" ht="5.25" customHeight="1">
      <c r="A4" s="5"/>
      <c r="B4" s="6"/>
      <c r="C4" s="6"/>
      <c r="D4" s="6"/>
      <c r="E4" s="6"/>
      <c r="F4" s="6"/>
      <c r="G4" s="7"/>
      <c r="H4" s="8"/>
    </row>
    <row r="5" spans="1:8" ht="14.25">
      <c r="A5" s="316" t="s">
        <v>150</v>
      </c>
      <c r="B5" s="317"/>
      <c r="C5" s="317"/>
      <c r="D5" s="317"/>
      <c r="E5" s="317"/>
      <c r="F5" s="317"/>
      <c r="G5" s="317"/>
      <c r="H5" s="318"/>
    </row>
    <row r="6" spans="1:6" ht="5.25" customHeight="1">
      <c r="A6" s="9"/>
      <c r="B6" s="9"/>
      <c r="C6" s="9"/>
      <c r="D6" s="9"/>
      <c r="E6" s="9"/>
      <c r="F6" s="9"/>
    </row>
    <row r="7" spans="1:8" ht="14.25">
      <c r="A7" s="319" t="s">
        <v>2</v>
      </c>
      <c r="B7" s="319"/>
      <c r="C7" s="319"/>
      <c r="D7" s="319"/>
      <c r="E7" s="319"/>
      <c r="F7" s="319"/>
      <c r="G7" s="319"/>
      <c r="H7" s="319"/>
    </row>
    <row r="8" ht="4.5" customHeight="1"/>
    <row r="9" spans="1:8" ht="14.25">
      <c r="A9" s="319" t="s">
        <v>211</v>
      </c>
      <c r="B9" s="319"/>
      <c r="C9" s="319"/>
      <c r="D9" s="319"/>
      <c r="E9" s="319"/>
      <c r="F9" s="319"/>
      <c r="G9" s="319"/>
      <c r="H9" s="319"/>
    </row>
    <row r="10" ht="6.75" customHeight="1"/>
    <row r="11" spans="1:8" ht="14.25">
      <c r="A11" s="11" t="s">
        <v>3</v>
      </c>
      <c r="B11" s="11"/>
      <c r="C11" s="11"/>
      <c r="D11" s="11"/>
      <c r="E11" s="11"/>
      <c r="F11" s="11"/>
      <c r="G11" s="11"/>
      <c r="H11" s="11"/>
    </row>
    <row r="12" spans="1:8" ht="14.25">
      <c r="A12" s="11"/>
      <c r="B12" s="11"/>
      <c r="C12" s="11"/>
      <c r="D12" s="11"/>
      <c r="E12" s="11"/>
      <c r="F12" s="11"/>
      <c r="G12" s="11"/>
      <c r="H12" s="11"/>
    </row>
    <row r="13" spans="1:8" ht="12.75" customHeight="1">
      <c r="A13" s="306" t="s">
        <v>4</v>
      </c>
      <c r="B13" s="306"/>
      <c r="C13" s="12"/>
      <c r="D13" s="13"/>
      <c r="E13" s="13"/>
      <c r="F13" s="11"/>
      <c r="G13" s="11"/>
      <c r="H13" s="11"/>
    </row>
    <row r="14" spans="1:8" ht="6.75" customHeight="1">
      <c r="A14" s="14"/>
      <c r="B14" s="14"/>
      <c r="C14" s="12"/>
      <c r="D14" s="13"/>
      <c r="E14" s="13"/>
      <c r="F14" s="11"/>
      <c r="G14" s="11"/>
      <c r="H14" s="11"/>
    </row>
    <row r="15" spans="1:8" ht="66.75" customHeight="1">
      <c r="A15" s="15" t="s">
        <v>5</v>
      </c>
      <c r="B15" s="16" t="s">
        <v>212</v>
      </c>
      <c r="C15" s="16" t="s">
        <v>213</v>
      </c>
      <c r="D15" s="16" t="s">
        <v>6</v>
      </c>
      <c r="E15" s="15" t="s">
        <v>7</v>
      </c>
      <c r="F15" s="11"/>
      <c r="G15" s="11"/>
      <c r="H15" s="11"/>
    </row>
    <row r="16" spans="1:5" ht="14.25">
      <c r="A16" s="19" t="s">
        <v>8</v>
      </c>
      <c r="B16" s="278">
        <v>2672852</v>
      </c>
      <c r="C16" s="205">
        <v>2605009</v>
      </c>
      <c r="D16" s="215">
        <f>C16-B16</f>
        <v>-67843</v>
      </c>
      <c r="E16" s="21">
        <f>D16/B16</f>
        <v>-0.025382250869109103</v>
      </c>
    </row>
    <row r="17" spans="1:8" ht="28.5">
      <c r="A17" s="19" t="s">
        <v>9</v>
      </c>
      <c r="B17" s="278">
        <v>1724388</v>
      </c>
      <c r="C17" s="206">
        <v>1694020</v>
      </c>
      <c r="D17" s="215">
        <f>C17-B17</f>
        <v>-30368</v>
      </c>
      <c r="E17" s="21">
        <f>D17/B17</f>
        <v>-0.017610885717135587</v>
      </c>
      <c r="F17" s="11"/>
      <c r="G17" s="13"/>
      <c r="H17" s="13"/>
    </row>
    <row r="18" spans="1:8" ht="14.25">
      <c r="A18" s="19" t="s">
        <v>126</v>
      </c>
      <c r="B18" s="278">
        <v>0</v>
      </c>
      <c r="C18" s="206">
        <v>0</v>
      </c>
      <c r="D18" s="215">
        <f>C18-B18</f>
        <v>0</v>
      </c>
      <c r="E18" s="21">
        <v>0</v>
      </c>
      <c r="F18" s="11"/>
      <c r="G18" s="13"/>
      <c r="H18" s="13"/>
    </row>
    <row r="19" spans="1:8" ht="14.25">
      <c r="A19" s="19" t="s">
        <v>10</v>
      </c>
      <c r="B19" s="172">
        <f>SUM(B16:B18)</f>
        <v>4397240</v>
      </c>
      <c r="C19" s="172">
        <f>SUM(C16:C18)</f>
        <v>4299029</v>
      </c>
      <c r="D19" s="215">
        <f>C19-B19</f>
        <v>-98211</v>
      </c>
      <c r="E19" s="21">
        <f>D19/B19</f>
        <v>-0.02233469176119566</v>
      </c>
      <c r="G19" s="126"/>
      <c r="H19" s="10" t="s">
        <v>12</v>
      </c>
    </row>
    <row r="20" spans="7:8" ht="13.5" customHeight="1">
      <c r="G20" s="31"/>
      <c r="H20" s="31"/>
    </row>
    <row r="21" spans="1:4" ht="15.75" customHeight="1">
      <c r="A21" s="306" t="s">
        <v>11</v>
      </c>
      <c r="B21" s="306"/>
      <c r="C21" s="306"/>
      <c r="D21" s="306"/>
    </row>
    <row r="22" spans="1:11" ht="13.5" customHeight="1">
      <c r="A22" s="22"/>
      <c r="B22" s="22"/>
      <c r="C22" s="22"/>
      <c r="D22" s="22"/>
      <c r="K22" s="10" t="s">
        <v>12</v>
      </c>
    </row>
    <row r="23" spans="1:7" ht="15" customHeight="1">
      <c r="A23" s="23" t="s">
        <v>13</v>
      </c>
      <c r="B23" s="24">
        <v>248</v>
      </c>
      <c r="C23" s="24">
        <v>243</v>
      </c>
      <c r="D23" s="20">
        <f>C23-B23</f>
        <v>-5</v>
      </c>
      <c r="E23" s="21">
        <f>D23/B23</f>
        <v>-0.020161290322580645</v>
      </c>
      <c r="G23" s="10" t="s">
        <v>12</v>
      </c>
    </row>
    <row r="24" spans="1:7" ht="15" customHeight="1">
      <c r="A24" s="23" t="s">
        <v>14</v>
      </c>
      <c r="B24" s="24">
        <v>248</v>
      </c>
      <c r="C24" s="24">
        <v>243</v>
      </c>
      <c r="D24" s="20">
        <f>C24-B24</f>
        <v>-5</v>
      </c>
      <c r="E24" s="21">
        <f>D24/B24</f>
        <v>-0.020161290322580645</v>
      </c>
      <c r="G24" s="10" t="s">
        <v>12</v>
      </c>
    </row>
    <row r="25" spans="1:5" ht="15" customHeight="1">
      <c r="A25" s="23" t="s">
        <v>126</v>
      </c>
      <c r="B25" s="24">
        <v>0</v>
      </c>
      <c r="C25" s="24">
        <v>0</v>
      </c>
      <c r="D25" s="20">
        <f>C25-B25</f>
        <v>0</v>
      </c>
      <c r="E25" s="21">
        <v>0</v>
      </c>
    </row>
    <row r="26" spans="1:5" ht="15" customHeight="1">
      <c r="A26" s="306"/>
      <c r="B26" s="306"/>
      <c r="C26" s="306"/>
      <c r="D26" s="306"/>
      <c r="E26" s="27"/>
    </row>
    <row r="27" spans="1:5" ht="21" customHeight="1">
      <c r="A27" s="308" t="s">
        <v>214</v>
      </c>
      <c r="B27" s="308"/>
      <c r="C27" s="308"/>
      <c r="D27" s="308"/>
      <c r="E27" s="308"/>
    </row>
    <row r="28" spans="1:7" ht="57.75" customHeight="1">
      <c r="A28" s="16" t="s">
        <v>5</v>
      </c>
      <c r="B28" s="16" t="s">
        <v>15</v>
      </c>
      <c r="C28" s="16" t="s">
        <v>16</v>
      </c>
      <c r="D28" s="16" t="s">
        <v>17</v>
      </c>
      <c r="E28" s="115" t="s">
        <v>7</v>
      </c>
      <c r="G28" s="10" t="s">
        <v>12</v>
      </c>
    </row>
    <row r="29" spans="1:8" ht="14.25">
      <c r="A29" s="19" t="s">
        <v>13</v>
      </c>
      <c r="B29" s="24">
        <f>B16*B23</f>
        <v>662867296</v>
      </c>
      <c r="C29" s="24">
        <v>633017187</v>
      </c>
      <c r="D29" s="20">
        <f>C29-B29</f>
        <v>-29850109</v>
      </c>
      <c r="E29" s="21">
        <f>D29/B29</f>
        <v>-0.04503180226287706</v>
      </c>
      <c r="G29" s="10" t="s">
        <v>12</v>
      </c>
      <c r="H29" s="10" t="s">
        <v>12</v>
      </c>
    </row>
    <row r="30" spans="1:8" ht="14.25">
      <c r="A30" s="19" t="s">
        <v>18</v>
      </c>
      <c r="B30" s="24">
        <f>B17*B24</f>
        <v>427648224</v>
      </c>
      <c r="C30" s="24">
        <v>411646860</v>
      </c>
      <c r="D30" s="20">
        <f>C30-B30</f>
        <v>-16001364</v>
      </c>
      <c r="E30" s="21">
        <f>D30/B30</f>
        <v>-0.037417117859935276</v>
      </c>
      <c r="G30" s="10" t="s">
        <v>12</v>
      </c>
      <c r="H30" s="10" t="s">
        <v>12</v>
      </c>
    </row>
    <row r="31" spans="1:5" ht="14.25">
      <c r="A31" s="19" t="s">
        <v>126</v>
      </c>
      <c r="B31" s="24">
        <f>B18*B25</f>
        <v>0</v>
      </c>
      <c r="C31" s="24">
        <v>0</v>
      </c>
      <c r="D31" s="20">
        <f>C31-B31</f>
        <v>0</v>
      </c>
      <c r="E31" s="21">
        <v>0</v>
      </c>
    </row>
    <row r="32" spans="1:7" ht="16.5" customHeight="1">
      <c r="A32" s="19" t="s">
        <v>10</v>
      </c>
      <c r="B32" s="24">
        <f>SUM(B29:B31)</f>
        <v>1090515520</v>
      </c>
      <c r="C32" s="24">
        <f>SUM(C29:C31)</f>
        <v>1044664047</v>
      </c>
      <c r="D32" s="20">
        <f>C32-B32</f>
        <v>-45851473</v>
      </c>
      <c r="E32" s="21">
        <f>D32/B32</f>
        <v>-0.04204568587891349</v>
      </c>
      <c r="G32" s="10" t="s">
        <v>12</v>
      </c>
    </row>
    <row r="33" spans="1:7" ht="14.25">
      <c r="A33" s="14"/>
      <c r="B33" s="14"/>
      <c r="C33" s="14"/>
      <c r="D33" s="14"/>
      <c r="E33" s="27"/>
      <c r="G33" s="10" t="s">
        <v>12</v>
      </c>
    </row>
    <row r="34" spans="1:7" ht="18" customHeight="1">
      <c r="A34" s="309" t="s">
        <v>19</v>
      </c>
      <c r="B34" s="309"/>
      <c r="C34" s="309"/>
      <c r="D34" s="32"/>
      <c r="E34" s="33"/>
      <c r="G34" s="31"/>
    </row>
    <row r="35" spans="1:7" ht="18" customHeight="1">
      <c r="A35" s="306" t="s">
        <v>195</v>
      </c>
      <c r="B35" s="306"/>
      <c r="C35" s="306"/>
      <c r="D35" s="306"/>
      <c r="E35" s="306"/>
      <c r="F35" s="306"/>
      <c r="G35" s="306"/>
    </row>
    <row r="36" spans="1:7" ht="43.5" customHeight="1">
      <c r="A36" s="16" t="s">
        <v>20</v>
      </c>
      <c r="B36" s="16" t="s">
        <v>21</v>
      </c>
      <c r="C36" s="16" t="s">
        <v>22</v>
      </c>
      <c r="D36" s="16" t="s">
        <v>23</v>
      </c>
      <c r="E36" s="29" t="s">
        <v>24</v>
      </c>
      <c r="F36" s="16" t="s">
        <v>25</v>
      </c>
      <c r="G36" s="31"/>
    </row>
    <row r="37" spans="1:7" ht="12.75" customHeight="1">
      <c r="A37" s="16">
        <v>1</v>
      </c>
      <c r="B37" s="16">
        <v>2</v>
      </c>
      <c r="C37" s="16">
        <v>3</v>
      </c>
      <c r="D37" s="16">
        <v>4</v>
      </c>
      <c r="E37" s="16" t="s">
        <v>26</v>
      </c>
      <c r="F37" s="16">
        <v>6</v>
      </c>
      <c r="G37" s="31"/>
    </row>
    <row r="38" spans="1:7" ht="12.75" customHeight="1">
      <c r="A38" s="188">
        <v>1</v>
      </c>
      <c r="B38" s="204" t="s">
        <v>151</v>
      </c>
      <c r="C38" s="188">
        <v>567</v>
      </c>
      <c r="D38" s="188">
        <v>567</v>
      </c>
      <c r="E38" s="188">
        <f>C38-D38</f>
        <v>0</v>
      </c>
      <c r="F38" s="207">
        <f>E38/C38</f>
        <v>0</v>
      </c>
      <c r="G38" s="31"/>
    </row>
    <row r="39" spans="1:7" ht="12.75" customHeight="1">
      <c r="A39" s="188">
        <v>2</v>
      </c>
      <c r="B39" s="204" t="s">
        <v>152</v>
      </c>
      <c r="C39" s="188">
        <v>43</v>
      </c>
      <c r="D39" s="188">
        <v>43</v>
      </c>
      <c r="E39" s="188">
        <f aca="true" t="shared" si="0" ref="E39:E71">C39-D39</f>
        <v>0</v>
      </c>
      <c r="F39" s="207">
        <f aca="true" t="shared" si="1" ref="F39:F71">E39/C39</f>
        <v>0</v>
      </c>
      <c r="G39" s="31"/>
    </row>
    <row r="40" spans="1:7" ht="12.75" customHeight="1">
      <c r="A40" s="188">
        <v>3</v>
      </c>
      <c r="B40" s="204" t="s">
        <v>153</v>
      </c>
      <c r="C40" s="188">
        <v>567</v>
      </c>
      <c r="D40" s="188">
        <v>567</v>
      </c>
      <c r="E40" s="188">
        <f t="shared" si="0"/>
        <v>0</v>
      </c>
      <c r="F40" s="207">
        <f t="shared" si="1"/>
        <v>0</v>
      </c>
      <c r="G40" s="31"/>
    </row>
    <row r="41" spans="1:7" ht="12.75" customHeight="1">
      <c r="A41" s="188">
        <v>4</v>
      </c>
      <c r="B41" s="204" t="s">
        <v>154</v>
      </c>
      <c r="C41" s="188">
        <v>356</v>
      </c>
      <c r="D41" s="188">
        <v>356</v>
      </c>
      <c r="E41" s="188">
        <f t="shared" si="0"/>
        <v>0</v>
      </c>
      <c r="F41" s="207">
        <f t="shared" si="1"/>
        <v>0</v>
      </c>
      <c r="G41" s="31"/>
    </row>
    <row r="42" spans="1:7" ht="12.75" customHeight="1">
      <c r="A42" s="188">
        <v>5</v>
      </c>
      <c r="B42" s="204" t="s">
        <v>155</v>
      </c>
      <c r="C42" s="188">
        <v>1255</v>
      </c>
      <c r="D42" s="188">
        <v>1255</v>
      </c>
      <c r="E42" s="188">
        <f t="shared" si="0"/>
        <v>0</v>
      </c>
      <c r="F42" s="207">
        <f t="shared" si="1"/>
        <v>0</v>
      </c>
      <c r="G42" s="31"/>
    </row>
    <row r="43" spans="1:7" ht="12.75" customHeight="1">
      <c r="A43" s="188">
        <v>6</v>
      </c>
      <c r="B43" s="204" t="s">
        <v>156</v>
      </c>
      <c r="C43" s="188">
        <v>242</v>
      </c>
      <c r="D43" s="188">
        <v>242</v>
      </c>
      <c r="E43" s="188">
        <f t="shared" si="0"/>
        <v>0</v>
      </c>
      <c r="F43" s="207">
        <f t="shared" si="1"/>
        <v>0</v>
      </c>
      <c r="G43" s="31"/>
    </row>
    <row r="44" spans="1:7" ht="12.75" customHeight="1">
      <c r="A44" s="188">
        <v>7</v>
      </c>
      <c r="B44" s="204" t="s">
        <v>157</v>
      </c>
      <c r="C44" s="188">
        <v>250</v>
      </c>
      <c r="D44" s="188">
        <v>250</v>
      </c>
      <c r="E44" s="188">
        <f t="shared" si="0"/>
        <v>0</v>
      </c>
      <c r="F44" s="207">
        <f t="shared" si="1"/>
        <v>0</v>
      </c>
      <c r="G44" s="31"/>
    </row>
    <row r="45" spans="1:7" ht="12.75" customHeight="1">
      <c r="A45" s="188">
        <v>8</v>
      </c>
      <c r="B45" s="204" t="s">
        <v>158</v>
      </c>
      <c r="C45" s="188">
        <v>260</v>
      </c>
      <c r="D45" s="188">
        <v>260</v>
      </c>
      <c r="E45" s="188">
        <f t="shared" si="0"/>
        <v>0</v>
      </c>
      <c r="F45" s="207">
        <f t="shared" si="1"/>
        <v>0</v>
      </c>
      <c r="G45" s="31"/>
    </row>
    <row r="46" spans="1:7" ht="12.75" customHeight="1">
      <c r="A46" s="188">
        <v>9</v>
      </c>
      <c r="B46" s="204" t="s">
        <v>159</v>
      </c>
      <c r="C46" s="188">
        <v>226</v>
      </c>
      <c r="D46" s="188">
        <v>226</v>
      </c>
      <c r="E46" s="188">
        <f t="shared" si="0"/>
        <v>0</v>
      </c>
      <c r="F46" s="207">
        <f t="shared" si="1"/>
        <v>0</v>
      </c>
      <c r="G46" s="31"/>
    </row>
    <row r="47" spans="1:7" ht="12.75" customHeight="1">
      <c r="A47" s="188">
        <v>10</v>
      </c>
      <c r="B47" s="204" t="s">
        <v>160</v>
      </c>
      <c r="C47" s="188">
        <v>254</v>
      </c>
      <c r="D47" s="188">
        <v>254</v>
      </c>
      <c r="E47" s="188">
        <f t="shared" si="0"/>
        <v>0</v>
      </c>
      <c r="F47" s="207">
        <f t="shared" si="1"/>
        <v>0</v>
      </c>
      <c r="G47" s="31"/>
    </row>
    <row r="48" spans="1:7" ht="12.75" customHeight="1">
      <c r="A48" s="188">
        <v>11</v>
      </c>
      <c r="B48" s="204" t="s">
        <v>161</v>
      </c>
      <c r="C48" s="188">
        <v>127</v>
      </c>
      <c r="D48" s="188">
        <v>127</v>
      </c>
      <c r="E48" s="188">
        <f t="shared" si="0"/>
        <v>0</v>
      </c>
      <c r="F48" s="207">
        <f t="shared" si="1"/>
        <v>0</v>
      </c>
      <c r="G48" s="31"/>
    </row>
    <row r="49" spans="1:7" ht="12.75" customHeight="1">
      <c r="A49" s="188">
        <v>12</v>
      </c>
      <c r="B49" s="204" t="s">
        <v>162</v>
      </c>
      <c r="C49" s="188">
        <v>618</v>
      </c>
      <c r="D49" s="188">
        <v>618</v>
      </c>
      <c r="E49" s="188">
        <f t="shared" si="0"/>
        <v>0</v>
      </c>
      <c r="F49" s="207">
        <f t="shared" si="1"/>
        <v>0</v>
      </c>
      <c r="G49" s="31"/>
    </row>
    <row r="50" spans="1:7" ht="12.75" customHeight="1">
      <c r="A50" s="188">
        <v>13</v>
      </c>
      <c r="B50" s="204" t="s">
        <v>163</v>
      </c>
      <c r="C50" s="188">
        <v>789</v>
      </c>
      <c r="D50" s="188">
        <v>789</v>
      </c>
      <c r="E50" s="188">
        <f t="shared" si="0"/>
        <v>0</v>
      </c>
      <c r="F50" s="207">
        <f t="shared" si="1"/>
        <v>0</v>
      </c>
      <c r="G50" s="31"/>
    </row>
    <row r="51" spans="1:7" ht="12.75" customHeight="1">
      <c r="A51" s="188">
        <v>14</v>
      </c>
      <c r="B51" s="204" t="s">
        <v>164</v>
      </c>
      <c r="C51" s="188">
        <v>24</v>
      </c>
      <c r="D51" s="188">
        <v>24</v>
      </c>
      <c r="E51" s="188">
        <f t="shared" si="0"/>
        <v>0</v>
      </c>
      <c r="F51" s="207">
        <f t="shared" si="1"/>
        <v>0</v>
      </c>
      <c r="G51" s="31"/>
    </row>
    <row r="52" spans="1:7" ht="12.75" customHeight="1">
      <c r="A52" s="188">
        <v>15</v>
      </c>
      <c r="B52" s="204" t="s">
        <v>165</v>
      </c>
      <c r="C52" s="188">
        <v>111</v>
      </c>
      <c r="D52" s="188">
        <v>111</v>
      </c>
      <c r="E52" s="188">
        <f t="shared" si="0"/>
        <v>0</v>
      </c>
      <c r="F52" s="207">
        <f t="shared" si="1"/>
        <v>0</v>
      </c>
      <c r="G52" s="31"/>
    </row>
    <row r="53" spans="1:7" ht="12.75" customHeight="1">
      <c r="A53" s="188">
        <v>16</v>
      </c>
      <c r="B53" s="204" t="s">
        <v>166</v>
      </c>
      <c r="C53" s="188">
        <v>85</v>
      </c>
      <c r="D53" s="188">
        <v>85</v>
      </c>
      <c r="E53" s="188">
        <f t="shared" si="0"/>
        <v>0</v>
      </c>
      <c r="F53" s="207">
        <f t="shared" si="1"/>
        <v>0</v>
      </c>
      <c r="G53" s="31"/>
    </row>
    <row r="54" spans="1:7" ht="12.75" customHeight="1">
      <c r="A54" s="188">
        <v>17</v>
      </c>
      <c r="B54" s="204" t="s">
        <v>167</v>
      </c>
      <c r="C54" s="188">
        <v>146</v>
      </c>
      <c r="D54" s="188">
        <v>146</v>
      </c>
      <c r="E54" s="188">
        <f t="shared" si="0"/>
        <v>0</v>
      </c>
      <c r="F54" s="207">
        <f t="shared" si="1"/>
        <v>0</v>
      </c>
      <c r="G54" s="31"/>
    </row>
    <row r="55" spans="1:7" ht="12.75" customHeight="1">
      <c r="A55" s="188">
        <v>18</v>
      </c>
      <c r="B55" s="204" t="s">
        <v>168</v>
      </c>
      <c r="C55" s="188">
        <v>172</v>
      </c>
      <c r="D55" s="188">
        <v>172</v>
      </c>
      <c r="E55" s="188">
        <f t="shared" si="0"/>
        <v>0</v>
      </c>
      <c r="F55" s="207">
        <f t="shared" si="1"/>
        <v>0</v>
      </c>
      <c r="G55" s="31"/>
    </row>
    <row r="56" spans="1:7" ht="12.75" customHeight="1">
      <c r="A56" s="188">
        <v>19</v>
      </c>
      <c r="B56" s="204" t="s">
        <v>169</v>
      </c>
      <c r="C56" s="188">
        <v>43</v>
      </c>
      <c r="D56" s="188">
        <v>43</v>
      </c>
      <c r="E56" s="188">
        <f t="shared" si="0"/>
        <v>0</v>
      </c>
      <c r="F56" s="207">
        <f t="shared" si="1"/>
        <v>0</v>
      </c>
      <c r="G56" s="31"/>
    </row>
    <row r="57" spans="1:7" ht="12.75" customHeight="1">
      <c r="A57" s="188">
        <v>20</v>
      </c>
      <c r="B57" s="204" t="s">
        <v>170</v>
      </c>
      <c r="C57" s="188">
        <v>436</v>
      </c>
      <c r="D57" s="188">
        <v>436</v>
      </c>
      <c r="E57" s="188">
        <f t="shared" si="0"/>
        <v>0</v>
      </c>
      <c r="F57" s="207">
        <f t="shared" si="1"/>
        <v>0</v>
      </c>
      <c r="G57" s="31"/>
    </row>
    <row r="58" spans="1:7" ht="12.75" customHeight="1">
      <c r="A58" s="188">
        <v>21</v>
      </c>
      <c r="B58" s="204" t="s">
        <v>171</v>
      </c>
      <c r="C58" s="188">
        <v>564</v>
      </c>
      <c r="D58" s="188">
        <v>564</v>
      </c>
      <c r="E58" s="188">
        <f t="shared" si="0"/>
        <v>0</v>
      </c>
      <c r="F58" s="207">
        <f t="shared" si="1"/>
        <v>0</v>
      </c>
      <c r="G58" s="31"/>
    </row>
    <row r="59" spans="1:7" ht="12.75" customHeight="1">
      <c r="A59" s="188">
        <v>22</v>
      </c>
      <c r="B59" s="204" t="s">
        <v>172</v>
      </c>
      <c r="C59" s="188">
        <v>71</v>
      </c>
      <c r="D59" s="188">
        <v>71</v>
      </c>
      <c r="E59" s="188">
        <f t="shared" si="0"/>
        <v>0</v>
      </c>
      <c r="F59" s="207">
        <f t="shared" si="1"/>
        <v>0</v>
      </c>
      <c r="G59" s="31"/>
    </row>
    <row r="60" spans="1:7" ht="12.75" customHeight="1">
      <c r="A60" s="188">
        <v>23</v>
      </c>
      <c r="B60" s="204" t="s">
        <v>173</v>
      </c>
      <c r="C60" s="188">
        <v>643</v>
      </c>
      <c r="D60" s="188">
        <v>643</v>
      </c>
      <c r="E60" s="188">
        <f t="shared" si="0"/>
        <v>0</v>
      </c>
      <c r="F60" s="207">
        <f t="shared" si="1"/>
        <v>0</v>
      </c>
      <c r="G60" s="31"/>
    </row>
    <row r="61" spans="1:7" ht="12.75" customHeight="1">
      <c r="A61" s="188">
        <v>24</v>
      </c>
      <c r="B61" s="204" t="s">
        <v>174</v>
      </c>
      <c r="C61" s="188">
        <v>534</v>
      </c>
      <c r="D61" s="188">
        <v>534</v>
      </c>
      <c r="E61" s="188">
        <f t="shared" si="0"/>
        <v>0</v>
      </c>
      <c r="F61" s="207">
        <f t="shared" si="1"/>
        <v>0</v>
      </c>
      <c r="G61" s="31"/>
    </row>
    <row r="62" spans="1:7" ht="12.75" customHeight="1">
      <c r="A62" s="188">
        <v>25</v>
      </c>
      <c r="B62" s="204" t="s">
        <v>175</v>
      </c>
      <c r="C62" s="188">
        <v>271</v>
      </c>
      <c r="D62" s="188">
        <v>271</v>
      </c>
      <c r="E62" s="188">
        <f t="shared" si="0"/>
        <v>0</v>
      </c>
      <c r="F62" s="207">
        <f t="shared" si="1"/>
        <v>0</v>
      </c>
      <c r="G62" s="31"/>
    </row>
    <row r="63" spans="1:7" ht="12.75" customHeight="1">
      <c r="A63" s="188">
        <v>26</v>
      </c>
      <c r="B63" s="204" t="s">
        <v>176</v>
      </c>
      <c r="C63" s="188">
        <v>487</v>
      </c>
      <c r="D63" s="188">
        <v>487</v>
      </c>
      <c r="E63" s="188">
        <f t="shared" si="0"/>
        <v>0</v>
      </c>
      <c r="F63" s="207">
        <f t="shared" si="1"/>
        <v>0</v>
      </c>
      <c r="G63" s="31"/>
    </row>
    <row r="64" spans="1:7" ht="12.75" customHeight="1">
      <c r="A64" s="188">
        <v>27</v>
      </c>
      <c r="B64" s="204" t="s">
        <v>177</v>
      </c>
      <c r="C64" s="188">
        <v>552</v>
      </c>
      <c r="D64" s="188">
        <v>552</v>
      </c>
      <c r="E64" s="188">
        <f t="shared" si="0"/>
        <v>0</v>
      </c>
      <c r="F64" s="207">
        <f t="shared" si="1"/>
        <v>0</v>
      </c>
      <c r="G64" s="31"/>
    </row>
    <row r="65" spans="1:7" ht="12.75" customHeight="1">
      <c r="A65" s="188">
        <v>28</v>
      </c>
      <c r="B65" s="204" t="s">
        <v>178</v>
      </c>
      <c r="C65" s="188">
        <v>17</v>
      </c>
      <c r="D65" s="188">
        <v>17</v>
      </c>
      <c r="E65" s="188">
        <f t="shared" si="0"/>
        <v>0</v>
      </c>
      <c r="F65" s="207">
        <f t="shared" si="1"/>
        <v>0</v>
      </c>
      <c r="G65" s="31"/>
    </row>
    <row r="66" spans="1:7" ht="12.75" customHeight="1">
      <c r="A66" s="188">
        <v>29</v>
      </c>
      <c r="B66" s="204" t="s">
        <v>179</v>
      </c>
      <c r="C66" s="188">
        <v>819</v>
      </c>
      <c r="D66" s="188">
        <v>819</v>
      </c>
      <c r="E66" s="188">
        <f t="shared" si="0"/>
        <v>0</v>
      </c>
      <c r="F66" s="207">
        <f t="shared" si="1"/>
        <v>0</v>
      </c>
      <c r="G66" s="31"/>
    </row>
    <row r="67" spans="1:7" ht="12.75" customHeight="1">
      <c r="A67" s="188">
        <v>30</v>
      </c>
      <c r="B67" s="204" t="s">
        <v>180</v>
      </c>
      <c r="C67" s="188">
        <v>108</v>
      </c>
      <c r="D67" s="188">
        <v>108</v>
      </c>
      <c r="E67" s="188">
        <f t="shared" si="0"/>
        <v>0</v>
      </c>
      <c r="F67" s="207">
        <f t="shared" si="1"/>
        <v>0</v>
      </c>
      <c r="G67" s="31"/>
    </row>
    <row r="68" spans="1:7" ht="12.75" customHeight="1">
      <c r="A68" s="188">
        <v>31</v>
      </c>
      <c r="B68" s="204" t="s">
        <v>181</v>
      </c>
      <c r="C68" s="188">
        <v>59</v>
      </c>
      <c r="D68" s="188">
        <v>59</v>
      </c>
      <c r="E68" s="188">
        <f t="shared" si="0"/>
        <v>0</v>
      </c>
      <c r="F68" s="207">
        <f t="shared" si="1"/>
        <v>0</v>
      </c>
      <c r="G68" s="31"/>
    </row>
    <row r="69" spans="1:7" ht="12.75" customHeight="1">
      <c r="A69" s="188">
        <v>32</v>
      </c>
      <c r="B69" s="204" t="s">
        <v>182</v>
      </c>
      <c r="C69" s="188">
        <v>697</v>
      </c>
      <c r="D69" s="188">
        <v>697</v>
      </c>
      <c r="E69" s="188">
        <f t="shared" si="0"/>
        <v>0</v>
      </c>
      <c r="F69" s="207">
        <f t="shared" si="1"/>
        <v>0</v>
      </c>
      <c r="G69" s="31"/>
    </row>
    <row r="70" spans="1:7" ht="12.75" customHeight="1">
      <c r="A70" s="188">
        <v>33</v>
      </c>
      <c r="B70" s="204" t="s">
        <v>183</v>
      </c>
      <c r="C70" s="188">
        <v>27</v>
      </c>
      <c r="D70" s="188">
        <v>27</v>
      </c>
      <c r="E70" s="188">
        <f t="shared" si="0"/>
        <v>0</v>
      </c>
      <c r="F70" s="207">
        <f t="shared" si="1"/>
        <v>0</v>
      </c>
      <c r="G70" s="31" t="s">
        <v>12</v>
      </c>
    </row>
    <row r="71" spans="1:7" ht="17.25" customHeight="1">
      <c r="A71" s="250"/>
      <c r="B71" s="251" t="s">
        <v>27</v>
      </c>
      <c r="C71" s="43">
        <v>11420</v>
      </c>
      <c r="D71" s="43">
        <v>11420</v>
      </c>
      <c r="E71" s="216">
        <f t="shared" si="0"/>
        <v>0</v>
      </c>
      <c r="F71" s="252">
        <f t="shared" si="1"/>
        <v>0</v>
      </c>
      <c r="G71" s="31"/>
    </row>
    <row r="72" spans="1:7" ht="12.75" customHeight="1">
      <c r="A72" s="25"/>
      <c r="B72" s="36"/>
      <c r="C72" s="37"/>
      <c r="D72" s="37"/>
      <c r="E72" s="37"/>
      <c r="F72" s="38"/>
      <c r="G72" s="31"/>
    </row>
    <row r="73" spans="1:8" ht="12.75" customHeight="1">
      <c r="A73" s="306" t="s">
        <v>196</v>
      </c>
      <c r="B73" s="306"/>
      <c r="C73" s="306"/>
      <c r="D73" s="306"/>
      <c r="E73" s="306"/>
      <c r="F73" s="306"/>
      <c r="G73" s="306"/>
      <c r="H73" s="306"/>
    </row>
    <row r="74" spans="1:7" ht="45.75" customHeight="1">
      <c r="A74" s="16" t="s">
        <v>20</v>
      </c>
      <c r="B74" s="16" t="s">
        <v>21</v>
      </c>
      <c r="C74" s="16" t="s">
        <v>22</v>
      </c>
      <c r="D74" s="16" t="s">
        <v>23</v>
      </c>
      <c r="E74" s="29" t="s">
        <v>24</v>
      </c>
      <c r="F74" s="16" t="s">
        <v>25</v>
      </c>
      <c r="G74" s="31"/>
    </row>
    <row r="75" spans="1:7" ht="12.75" customHeight="1">
      <c r="A75" s="16">
        <v>1</v>
      </c>
      <c r="B75" s="16">
        <v>2</v>
      </c>
      <c r="C75" s="16">
        <v>3</v>
      </c>
      <c r="D75" s="16">
        <v>4</v>
      </c>
      <c r="E75" s="16" t="s">
        <v>26</v>
      </c>
      <c r="F75" s="16">
        <v>6</v>
      </c>
      <c r="G75" s="31"/>
    </row>
    <row r="76" spans="1:7" ht="12.75" customHeight="1">
      <c r="A76" s="188">
        <v>1</v>
      </c>
      <c r="B76" s="253" t="s">
        <v>151</v>
      </c>
      <c r="C76" s="188">
        <v>588</v>
      </c>
      <c r="D76" s="188">
        <v>588</v>
      </c>
      <c r="E76" s="188">
        <f>D76-C76</f>
        <v>0</v>
      </c>
      <c r="F76" s="188">
        <v>0</v>
      </c>
      <c r="G76" s="31"/>
    </row>
    <row r="77" spans="1:7" ht="12.75" customHeight="1">
      <c r="A77" s="188">
        <v>2</v>
      </c>
      <c r="B77" s="253" t="s">
        <v>152</v>
      </c>
      <c r="C77" s="188">
        <v>762</v>
      </c>
      <c r="D77" s="188">
        <v>762</v>
      </c>
      <c r="E77" s="188">
        <f aca="true" t="shared" si="2" ref="E77:E109">D77-C77</f>
        <v>0</v>
      </c>
      <c r="F77" s="188">
        <v>0</v>
      </c>
      <c r="G77" s="31"/>
    </row>
    <row r="78" spans="1:7" ht="12.75" customHeight="1">
      <c r="A78" s="188">
        <v>3</v>
      </c>
      <c r="B78" s="253" t="s">
        <v>153</v>
      </c>
      <c r="C78" s="188">
        <v>882</v>
      </c>
      <c r="D78" s="188">
        <v>882</v>
      </c>
      <c r="E78" s="188">
        <f t="shared" si="2"/>
        <v>0</v>
      </c>
      <c r="F78" s="188">
        <v>0</v>
      </c>
      <c r="G78" s="31"/>
    </row>
    <row r="79" spans="1:7" ht="12.75" customHeight="1">
      <c r="A79" s="188">
        <v>4</v>
      </c>
      <c r="B79" s="253" t="s">
        <v>154</v>
      </c>
      <c r="C79" s="188">
        <v>732</v>
      </c>
      <c r="D79" s="188">
        <v>732</v>
      </c>
      <c r="E79" s="188">
        <f t="shared" si="2"/>
        <v>0</v>
      </c>
      <c r="F79" s="188">
        <v>0</v>
      </c>
      <c r="G79" s="31"/>
    </row>
    <row r="80" spans="1:7" ht="12.75" customHeight="1">
      <c r="A80" s="188">
        <v>5</v>
      </c>
      <c r="B80" s="253" t="s">
        <v>155</v>
      </c>
      <c r="C80" s="188">
        <v>1296</v>
      </c>
      <c r="D80" s="188">
        <v>1296</v>
      </c>
      <c r="E80" s="188">
        <f t="shared" si="2"/>
        <v>0</v>
      </c>
      <c r="F80" s="188">
        <v>0</v>
      </c>
      <c r="G80" s="31"/>
    </row>
    <row r="81" spans="1:7" ht="12.75" customHeight="1">
      <c r="A81" s="188">
        <v>6</v>
      </c>
      <c r="B81" s="253" t="s">
        <v>156</v>
      </c>
      <c r="C81" s="188">
        <v>733</v>
      </c>
      <c r="D81" s="188">
        <v>733</v>
      </c>
      <c r="E81" s="188">
        <f t="shared" si="2"/>
        <v>0</v>
      </c>
      <c r="F81" s="188">
        <v>0</v>
      </c>
      <c r="G81" s="31"/>
    </row>
    <row r="82" spans="1:7" ht="12.75" customHeight="1">
      <c r="A82" s="188">
        <v>7</v>
      </c>
      <c r="B82" s="253" t="s">
        <v>157</v>
      </c>
      <c r="C82" s="188">
        <v>450</v>
      </c>
      <c r="D82" s="188">
        <v>450</v>
      </c>
      <c r="E82" s="188">
        <f t="shared" si="2"/>
        <v>0</v>
      </c>
      <c r="F82" s="188">
        <v>0</v>
      </c>
      <c r="G82" s="31"/>
    </row>
    <row r="83" spans="1:7" ht="12.75" customHeight="1">
      <c r="A83" s="188">
        <v>8</v>
      </c>
      <c r="B83" s="253" t="s">
        <v>158</v>
      </c>
      <c r="C83" s="188">
        <v>786</v>
      </c>
      <c r="D83" s="188">
        <v>786</v>
      </c>
      <c r="E83" s="188">
        <f t="shared" si="2"/>
        <v>0</v>
      </c>
      <c r="F83" s="188">
        <v>0</v>
      </c>
      <c r="G83" s="31"/>
    </row>
    <row r="84" spans="1:7" ht="12.75" customHeight="1">
      <c r="A84" s="188">
        <v>9</v>
      </c>
      <c r="B84" s="253" t="s">
        <v>159</v>
      </c>
      <c r="C84" s="188">
        <v>1565</v>
      </c>
      <c r="D84" s="188">
        <v>1565</v>
      </c>
      <c r="E84" s="188">
        <f t="shared" si="2"/>
        <v>0</v>
      </c>
      <c r="F84" s="188">
        <v>0</v>
      </c>
      <c r="G84" s="31"/>
    </row>
    <row r="85" spans="1:7" ht="12.75" customHeight="1">
      <c r="A85" s="188">
        <v>10</v>
      </c>
      <c r="B85" s="253" t="s">
        <v>160</v>
      </c>
      <c r="C85" s="188">
        <v>178</v>
      </c>
      <c r="D85" s="188">
        <v>178</v>
      </c>
      <c r="E85" s="188">
        <f t="shared" si="2"/>
        <v>0</v>
      </c>
      <c r="F85" s="188">
        <v>0</v>
      </c>
      <c r="G85" s="31"/>
    </row>
    <row r="86" spans="1:7" ht="12.75" customHeight="1">
      <c r="A86" s="188">
        <v>11</v>
      </c>
      <c r="B86" s="253" t="s">
        <v>161</v>
      </c>
      <c r="C86" s="188">
        <v>502</v>
      </c>
      <c r="D86" s="188">
        <v>502</v>
      </c>
      <c r="E86" s="188">
        <f t="shared" si="2"/>
        <v>0</v>
      </c>
      <c r="F86" s="188">
        <v>0</v>
      </c>
      <c r="G86" s="31"/>
    </row>
    <row r="87" spans="1:7" ht="12.75" customHeight="1">
      <c r="A87" s="188">
        <v>12</v>
      </c>
      <c r="B87" s="253" t="s">
        <v>162</v>
      </c>
      <c r="C87" s="188">
        <v>731</v>
      </c>
      <c r="D87" s="188">
        <v>731</v>
      </c>
      <c r="E87" s="188">
        <f t="shared" si="2"/>
        <v>0</v>
      </c>
      <c r="F87" s="188">
        <v>0</v>
      </c>
      <c r="G87" s="31"/>
    </row>
    <row r="88" spans="1:7" ht="12.75" customHeight="1">
      <c r="A88" s="188">
        <v>13</v>
      </c>
      <c r="B88" s="253" t="s">
        <v>163</v>
      </c>
      <c r="C88" s="188">
        <v>945</v>
      </c>
      <c r="D88" s="188">
        <v>945</v>
      </c>
      <c r="E88" s="188">
        <f t="shared" si="2"/>
        <v>0</v>
      </c>
      <c r="F88" s="188">
        <v>0</v>
      </c>
      <c r="G88" s="31"/>
    </row>
    <row r="89" spans="1:7" ht="12.75" customHeight="1">
      <c r="A89" s="188">
        <v>14</v>
      </c>
      <c r="B89" s="253" t="s">
        <v>164</v>
      </c>
      <c r="C89" s="188">
        <v>770</v>
      </c>
      <c r="D89" s="188">
        <v>770</v>
      </c>
      <c r="E89" s="188">
        <f t="shared" si="2"/>
        <v>0</v>
      </c>
      <c r="F89" s="188">
        <v>0</v>
      </c>
      <c r="G89" s="31"/>
    </row>
    <row r="90" spans="1:8" ht="12.75" customHeight="1">
      <c r="A90" s="188">
        <v>15</v>
      </c>
      <c r="B90" s="253" t="s">
        <v>165</v>
      </c>
      <c r="C90" s="188">
        <v>713</v>
      </c>
      <c r="D90" s="188">
        <v>713</v>
      </c>
      <c r="E90" s="188">
        <f t="shared" si="2"/>
        <v>0</v>
      </c>
      <c r="F90" s="188">
        <v>0</v>
      </c>
      <c r="G90" s="31"/>
      <c r="H90" s="10" t="s">
        <v>12</v>
      </c>
    </row>
    <row r="91" spans="1:7" ht="12.75" customHeight="1">
      <c r="A91" s="188">
        <v>16</v>
      </c>
      <c r="B91" s="253" t="s">
        <v>166</v>
      </c>
      <c r="C91" s="188">
        <v>250</v>
      </c>
      <c r="D91" s="188">
        <v>250</v>
      </c>
      <c r="E91" s="188">
        <f t="shared" si="2"/>
        <v>0</v>
      </c>
      <c r="F91" s="188">
        <v>0</v>
      </c>
      <c r="G91" s="31"/>
    </row>
    <row r="92" spans="1:7" ht="12.75" customHeight="1">
      <c r="A92" s="188">
        <v>17</v>
      </c>
      <c r="B92" s="253" t="s">
        <v>167</v>
      </c>
      <c r="C92" s="188">
        <v>956</v>
      </c>
      <c r="D92" s="188">
        <v>956</v>
      </c>
      <c r="E92" s="188">
        <f t="shared" si="2"/>
        <v>0</v>
      </c>
      <c r="F92" s="188">
        <v>0</v>
      </c>
      <c r="G92" s="31"/>
    </row>
    <row r="93" spans="1:7" ht="12.75" customHeight="1">
      <c r="A93" s="188">
        <v>18</v>
      </c>
      <c r="B93" s="253" t="s">
        <v>168</v>
      </c>
      <c r="C93" s="188">
        <v>676</v>
      </c>
      <c r="D93" s="188">
        <v>676</v>
      </c>
      <c r="E93" s="188">
        <f t="shared" si="2"/>
        <v>0</v>
      </c>
      <c r="F93" s="188">
        <v>0</v>
      </c>
      <c r="G93" s="31"/>
    </row>
    <row r="94" spans="1:7" ht="12.75" customHeight="1">
      <c r="A94" s="188">
        <v>19</v>
      </c>
      <c r="B94" s="253" t="s">
        <v>169</v>
      </c>
      <c r="C94" s="188">
        <v>994</v>
      </c>
      <c r="D94" s="188">
        <v>994</v>
      </c>
      <c r="E94" s="188">
        <f t="shared" si="2"/>
        <v>0</v>
      </c>
      <c r="F94" s="188">
        <v>0</v>
      </c>
      <c r="G94" s="31"/>
    </row>
    <row r="95" spans="1:7" ht="12.75" customHeight="1">
      <c r="A95" s="188">
        <v>20</v>
      </c>
      <c r="B95" s="253" t="s">
        <v>170</v>
      </c>
      <c r="C95" s="188">
        <v>842</v>
      </c>
      <c r="D95" s="188">
        <v>842</v>
      </c>
      <c r="E95" s="188">
        <f t="shared" si="2"/>
        <v>0</v>
      </c>
      <c r="F95" s="188">
        <v>0</v>
      </c>
      <c r="G95" s="31"/>
    </row>
    <row r="96" spans="1:7" ht="12.75" customHeight="1">
      <c r="A96" s="188">
        <v>21</v>
      </c>
      <c r="B96" s="253" t="s">
        <v>171</v>
      </c>
      <c r="C96" s="188">
        <v>808</v>
      </c>
      <c r="D96" s="188">
        <v>808</v>
      </c>
      <c r="E96" s="188">
        <f t="shared" si="2"/>
        <v>0</v>
      </c>
      <c r="F96" s="188">
        <v>0</v>
      </c>
      <c r="G96" s="31"/>
    </row>
    <row r="97" spans="1:7" ht="12.75" customHeight="1">
      <c r="A97" s="188">
        <v>22</v>
      </c>
      <c r="B97" s="253" t="s">
        <v>172</v>
      </c>
      <c r="C97" s="188">
        <v>787</v>
      </c>
      <c r="D97" s="188">
        <v>787</v>
      </c>
      <c r="E97" s="188">
        <f t="shared" si="2"/>
        <v>0</v>
      </c>
      <c r="F97" s="188">
        <v>0</v>
      </c>
      <c r="G97" s="31"/>
    </row>
    <row r="98" spans="1:7" ht="12.75" customHeight="1">
      <c r="A98" s="188">
        <v>23</v>
      </c>
      <c r="B98" s="253" t="s">
        <v>173</v>
      </c>
      <c r="C98" s="188">
        <v>583</v>
      </c>
      <c r="D98" s="188">
        <v>583</v>
      </c>
      <c r="E98" s="188">
        <f t="shared" si="2"/>
        <v>0</v>
      </c>
      <c r="F98" s="188">
        <v>0</v>
      </c>
      <c r="G98" s="31"/>
    </row>
    <row r="99" spans="1:7" ht="12.75" customHeight="1">
      <c r="A99" s="188">
        <v>24</v>
      </c>
      <c r="B99" s="253" t="s">
        <v>174</v>
      </c>
      <c r="C99" s="188">
        <v>473</v>
      </c>
      <c r="D99" s="188">
        <v>473</v>
      </c>
      <c r="E99" s="188">
        <f t="shared" si="2"/>
        <v>0</v>
      </c>
      <c r="F99" s="188">
        <v>0</v>
      </c>
      <c r="G99" s="31"/>
    </row>
    <row r="100" spans="1:7" ht="12.75" customHeight="1">
      <c r="A100" s="188">
        <v>25</v>
      </c>
      <c r="B100" s="253" t="s">
        <v>175</v>
      </c>
      <c r="C100" s="188">
        <v>500</v>
      </c>
      <c r="D100" s="188">
        <v>500</v>
      </c>
      <c r="E100" s="188">
        <f t="shared" si="2"/>
        <v>0</v>
      </c>
      <c r="F100" s="188">
        <v>0</v>
      </c>
      <c r="G100" s="31"/>
    </row>
    <row r="101" spans="1:7" ht="12.75" customHeight="1">
      <c r="A101" s="188">
        <v>26</v>
      </c>
      <c r="B101" s="253" t="s">
        <v>176</v>
      </c>
      <c r="C101" s="188">
        <v>332</v>
      </c>
      <c r="D101" s="188">
        <v>332</v>
      </c>
      <c r="E101" s="188">
        <f t="shared" si="2"/>
        <v>0</v>
      </c>
      <c r="F101" s="188">
        <v>0</v>
      </c>
      <c r="G101" s="31"/>
    </row>
    <row r="102" spans="1:7" ht="12.75" customHeight="1">
      <c r="A102" s="188">
        <v>27</v>
      </c>
      <c r="B102" s="253" t="s">
        <v>177</v>
      </c>
      <c r="C102" s="188">
        <v>392</v>
      </c>
      <c r="D102" s="188">
        <v>392</v>
      </c>
      <c r="E102" s="188">
        <f t="shared" si="2"/>
        <v>0</v>
      </c>
      <c r="F102" s="188">
        <v>0</v>
      </c>
      <c r="G102" s="31"/>
    </row>
    <row r="103" spans="1:7" ht="12.75" customHeight="1">
      <c r="A103" s="188">
        <v>28</v>
      </c>
      <c r="B103" s="253" t="s">
        <v>178</v>
      </c>
      <c r="C103" s="188">
        <v>241</v>
      </c>
      <c r="D103" s="188">
        <v>241</v>
      </c>
      <c r="E103" s="188">
        <f t="shared" si="2"/>
        <v>0</v>
      </c>
      <c r="F103" s="188">
        <v>0</v>
      </c>
      <c r="G103" s="31"/>
    </row>
    <row r="104" spans="1:7" ht="12.75" customHeight="1">
      <c r="A104" s="188">
        <v>29</v>
      </c>
      <c r="B104" s="253" t="s">
        <v>179</v>
      </c>
      <c r="C104" s="188">
        <v>474</v>
      </c>
      <c r="D104" s="188">
        <v>474</v>
      </c>
      <c r="E104" s="188">
        <f t="shared" si="2"/>
        <v>0</v>
      </c>
      <c r="F104" s="188">
        <v>0</v>
      </c>
      <c r="G104" s="31"/>
    </row>
    <row r="105" spans="1:7" ht="12.75" customHeight="1">
      <c r="A105" s="188">
        <v>30</v>
      </c>
      <c r="B105" s="253" t="s">
        <v>180</v>
      </c>
      <c r="C105" s="188">
        <v>553</v>
      </c>
      <c r="D105" s="188">
        <v>553</v>
      </c>
      <c r="E105" s="188">
        <f t="shared" si="2"/>
        <v>0</v>
      </c>
      <c r="F105" s="188">
        <v>0</v>
      </c>
      <c r="G105" s="31"/>
    </row>
    <row r="106" spans="1:7" ht="12.75" customHeight="1">
      <c r="A106" s="188">
        <v>31</v>
      </c>
      <c r="B106" s="253" t="s">
        <v>181</v>
      </c>
      <c r="C106" s="188">
        <v>535</v>
      </c>
      <c r="D106" s="188">
        <v>535</v>
      </c>
      <c r="E106" s="188">
        <f t="shared" si="2"/>
        <v>0</v>
      </c>
      <c r="F106" s="188">
        <v>0</v>
      </c>
      <c r="G106" s="31"/>
    </row>
    <row r="107" spans="1:7" ht="12.75" customHeight="1">
      <c r="A107" s="188">
        <v>32</v>
      </c>
      <c r="B107" s="253" t="s">
        <v>182</v>
      </c>
      <c r="C107" s="188">
        <v>544</v>
      </c>
      <c r="D107" s="188">
        <v>544</v>
      </c>
      <c r="E107" s="188">
        <f t="shared" si="2"/>
        <v>0</v>
      </c>
      <c r="F107" s="188">
        <v>0</v>
      </c>
      <c r="G107" s="31"/>
    </row>
    <row r="108" spans="1:7" ht="12.75" customHeight="1">
      <c r="A108" s="188">
        <v>33</v>
      </c>
      <c r="B108" s="253" t="s">
        <v>183</v>
      </c>
      <c r="C108" s="188">
        <v>542</v>
      </c>
      <c r="D108" s="188">
        <v>542</v>
      </c>
      <c r="E108" s="188">
        <f t="shared" si="2"/>
        <v>0</v>
      </c>
      <c r="F108" s="188">
        <v>0</v>
      </c>
      <c r="G108" s="31"/>
    </row>
    <row r="109" spans="1:7" ht="12.75" customHeight="1">
      <c r="A109" s="250"/>
      <c r="B109" s="251" t="s">
        <v>27</v>
      </c>
      <c r="C109" s="216">
        <v>22115</v>
      </c>
      <c r="D109" s="216">
        <v>22115</v>
      </c>
      <c r="E109" s="216">
        <f t="shared" si="2"/>
        <v>0</v>
      </c>
      <c r="F109" s="216">
        <v>0</v>
      </c>
      <c r="G109" s="31"/>
    </row>
    <row r="110" spans="1:7" ht="12.75" customHeight="1">
      <c r="A110" s="40"/>
      <c r="B110" s="2"/>
      <c r="C110" s="37"/>
      <c r="D110" s="37"/>
      <c r="E110" s="41"/>
      <c r="F110" s="42"/>
      <c r="G110" s="31"/>
    </row>
    <row r="111" spans="1:7" ht="12.75" customHeight="1">
      <c r="A111" s="40"/>
      <c r="B111" s="2"/>
      <c r="C111" s="37"/>
      <c r="D111" s="37"/>
      <c r="E111" s="41"/>
      <c r="F111" s="42"/>
      <c r="G111" s="31"/>
    </row>
    <row r="112" spans="1:8" ht="12.75" customHeight="1">
      <c r="A112" s="306" t="s">
        <v>197</v>
      </c>
      <c r="B112" s="306"/>
      <c r="C112" s="306"/>
      <c r="D112" s="306"/>
      <c r="E112" s="306"/>
      <c r="F112" s="306"/>
      <c r="G112" s="306"/>
      <c r="H112" s="306"/>
    </row>
    <row r="113" spans="1:7" ht="45.75" customHeight="1">
      <c r="A113" s="16" t="s">
        <v>20</v>
      </c>
      <c r="B113" s="16" t="s">
        <v>21</v>
      </c>
      <c r="C113" s="16" t="s">
        <v>22</v>
      </c>
      <c r="D113" s="16" t="s">
        <v>23</v>
      </c>
      <c r="E113" s="29" t="s">
        <v>24</v>
      </c>
      <c r="F113" s="16" t="s">
        <v>25</v>
      </c>
      <c r="G113" s="31"/>
    </row>
    <row r="114" spans="1:7" ht="15" customHeight="1">
      <c r="A114" s="16">
        <v>1</v>
      </c>
      <c r="B114" s="16">
        <v>2</v>
      </c>
      <c r="C114" s="16">
        <v>3</v>
      </c>
      <c r="D114" s="16">
        <v>4</v>
      </c>
      <c r="E114" s="16" t="s">
        <v>26</v>
      </c>
      <c r="F114" s="16">
        <v>6</v>
      </c>
      <c r="G114" s="31"/>
    </row>
    <row r="115" spans="1:7" ht="12.75" customHeight="1">
      <c r="A115" s="18">
        <v>1</v>
      </c>
      <c r="B115" s="204" t="s">
        <v>151</v>
      </c>
      <c r="C115" s="18">
        <v>142</v>
      </c>
      <c r="D115" s="18">
        <v>142</v>
      </c>
      <c r="E115" s="188">
        <f>D115-C115</f>
        <v>0</v>
      </c>
      <c r="F115" s="143">
        <f>E115/C115</f>
        <v>0</v>
      </c>
      <c r="G115" s="31"/>
    </row>
    <row r="116" spans="1:7" ht="12.75" customHeight="1">
      <c r="A116" s="18">
        <v>2</v>
      </c>
      <c r="B116" s="204" t="s">
        <v>152</v>
      </c>
      <c r="C116" s="18">
        <v>4</v>
      </c>
      <c r="D116" s="18">
        <v>4</v>
      </c>
      <c r="E116" s="188">
        <f aca="true" t="shared" si="3" ref="E116:E148">D116-C116</f>
        <v>0</v>
      </c>
      <c r="F116" s="143">
        <f>E116/C116</f>
        <v>0</v>
      </c>
      <c r="G116" s="31"/>
    </row>
    <row r="117" spans="1:7" ht="12.75" customHeight="1">
      <c r="A117" s="18">
        <v>3</v>
      </c>
      <c r="B117" s="204" t="s">
        <v>153</v>
      </c>
      <c r="C117" s="18">
        <v>0</v>
      </c>
      <c r="D117" s="18">
        <v>0</v>
      </c>
      <c r="E117" s="188">
        <f t="shared" si="3"/>
        <v>0</v>
      </c>
      <c r="F117" s="143">
        <v>0</v>
      </c>
      <c r="G117" s="31"/>
    </row>
    <row r="118" spans="1:7" ht="12.75" customHeight="1">
      <c r="A118" s="18">
        <v>4</v>
      </c>
      <c r="B118" s="204" t="s">
        <v>154</v>
      </c>
      <c r="C118" s="18">
        <v>13</v>
      </c>
      <c r="D118" s="18">
        <v>13</v>
      </c>
      <c r="E118" s="188">
        <f t="shared" si="3"/>
        <v>0</v>
      </c>
      <c r="F118" s="143">
        <f>E118/C118</f>
        <v>0</v>
      </c>
      <c r="G118" s="31"/>
    </row>
    <row r="119" spans="1:7" ht="12.75" customHeight="1">
      <c r="A119" s="18">
        <v>5</v>
      </c>
      <c r="B119" s="204" t="s">
        <v>155</v>
      </c>
      <c r="C119" s="18">
        <v>0</v>
      </c>
      <c r="D119" s="18">
        <v>0</v>
      </c>
      <c r="E119" s="188">
        <f t="shared" si="3"/>
        <v>0</v>
      </c>
      <c r="F119" s="143">
        <v>0</v>
      </c>
      <c r="G119" s="31"/>
    </row>
    <row r="120" spans="1:7" ht="12.75" customHeight="1">
      <c r="A120" s="18">
        <v>6</v>
      </c>
      <c r="B120" s="204" t="s">
        <v>156</v>
      </c>
      <c r="C120" s="18">
        <v>15</v>
      </c>
      <c r="D120" s="18">
        <v>15</v>
      </c>
      <c r="E120" s="188">
        <f t="shared" si="3"/>
        <v>0</v>
      </c>
      <c r="F120" s="143">
        <f>E120/C120</f>
        <v>0</v>
      </c>
      <c r="G120" s="31"/>
    </row>
    <row r="121" spans="1:7" ht="12.75" customHeight="1">
      <c r="A121" s="18">
        <v>7</v>
      </c>
      <c r="B121" s="204" t="s">
        <v>157</v>
      </c>
      <c r="C121" s="18">
        <v>0</v>
      </c>
      <c r="D121" s="18">
        <v>0</v>
      </c>
      <c r="E121" s="188">
        <f t="shared" si="3"/>
        <v>0</v>
      </c>
      <c r="F121" s="143">
        <v>0</v>
      </c>
      <c r="G121" s="31"/>
    </row>
    <row r="122" spans="1:7" ht="12.75" customHeight="1">
      <c r="A122" s="18">
        <v>8</v>
      </c>
      <c r="B122" s="204" t="s">
        <v>158</v>
      </c>
      <c r="C122" s="18">
        <v>5</v>
      </c>
      <c r="D122" s="18">
        <v>5</v>
      </c>
      <c r="E122" s="188">
        <f t="shared" si="3"/>
        <v>0</v>
      </c>
      <c r="F122" s="143">
        <f>E122/C122</f>
        <v>0</v>
      </c>
      <c r="G122" s="31"/>
    </row>
    <row r="123" spans="1:7" ht="12.75" customHeight="1">
      <c r="A123" s="18">
        <v>9</v>
      </c>
      <c r="B123" s="204" t="s">
        <v>159</v>
      </c>
      <c r="C123" s="18">
        <v>0</v>
      </c>
      <c r="D123" s="18">
        <v>0</v>
      </c>
      <c r="E123" s="188">
        <f t="shared" si="3"/>
        <v>0</v>
      </c>
      <c r="F123" s="143">
        <v>0</v>
      </c>
      <c r="G123" s="31"/>
    </row>
    <row r="124" spans="1:7" ht="12.75" customHeight="1">
      <c r="A124" s="18">
        <v>10</v>
      </c>
      <c r="B124" s="204" t="s">
        <v>160</v>
      </c>
      <c r="C124" s="18">
        <v>0</v>
      </c>
      <c r="D124" s="18">
        <v>0</v>
      </c>
      <c r="E124" s="188">
        <f t="shared" si="3"/>
        <v>0</v>
      </c>
      <c r="F124" s="143">
        <v>0</v>
      </c>
      <c r="G124" s="31"/>
    </row>
    <row r="125" spans="1:7" ht="12.75" customHeight="1">
      <c r="A125" s="18">
        <v>11</v>
      </c>
      <c r="B125" s="204" t="s">
        <v>161</v>
      </c>
      <c r="C125" s="18">
        <v>0</v>
      </c>
      <c r="D125" s="18">
        <v>0</v>
      </c>
      <c r="E125" s="188">
        <f t="shared" si="3"/>
        <v>0</v>
      </c>
      <c r="F125" s="143">
        <v>0</v>
      </c>
      <c r="G125" s="31"/>
    </row>
    <row r="126" spans="1:7" ht="12.75" customHeight="1">
      <c r="A126" s="18">
        <v>12</v>
      </c>
      <c r="B126" s="204" t="s">
        <v>162</v>
      </c>
      <c r="C126" s="18">
        <v>110</v>
      </c>
      <c r="D126" s="18">
        <v>110</v>
      </c>
      <c r="E126" s="188">
        <f t="shared" si="3"/>
        <v>0</v>
      </c>
      <c r="F126" s="143">
        <f>E126/C126</f>
        <v>0</v>
      </c>
      <c r="G126" s="31"/>
    </row>
    <row r="127" spans="1:7" ht="12.75" customHeight="1">
      <c r="A127" s="18">
        <v>13</v>
      </c>
      <c r="B127" s="204" t="s">
        <v>163</v>
      </c>
      <c r="C127" s="18">
        <v>0</v>
      </c>
      <c r="D127" s="18">
        <v>0</v>
      </c>
      <c r="E127" s="188">
        <f t="shared" si="3"/>
        <v>0</v>
      </c>
      <c r="F127" s="143">
        <v>0</v>
      </c>
      <c r="G127" s="31"/>
    </row>
    <row r="128" spans="1:7" ht="12.75" customHeight="1">
      <c r="A128" s="18">
        <v>14</v>
      </c>
      <c r="B128" s="204" t="s">
        <v>164</v>
      </c>
      <c r="C128" s="18">
        <v>0</v>
      </c>
      <c r="D128" s="18">
        <v>0</v>
      </c>
      <c r="E128" s="188">
        <f t="shared" si="3"/>
        <v>0</v>
      </c>
      <c r="F128" s="143">
        <v>0</v>
      </c>
      <c r="G128" s="31"/>
    </row>
    <row r="129" spans="1:7" ht="12.75" customHeight="1">
      <c r="A129" s="18">
        <v>15</v>
      </c>
      <c r="B129" s="204" t="s">
        <v>165</v>
      </c>
      <c r="C129" s="18">
        <v>0</v>
      </c>
      <c r="D129" s="18">
        <v>0</v>
      </c>
      <c r="E129" s="188">
        <f t="shared" si="3"/>
        <v>0</v>
      </c>
      <c r="F129" s="143">
        <v>0</v>
      </c>
      <c r="G129" s="31"/>
    </row>
    <row r="130" spans="1:7" ht="12.75" customHeight="1">
      <c r="A130" s="18">
        <v>16</v>
      </c>
      <c r="B130" s="204" t="s">
        <v>166</v>
      </c>
      <c r="C130" s="18">
        <v>0</v>
      </c>
      <c r="D130" s="18">
        <v>0</v>
      </c>
      <c r="E130" s="188">
        <f t="shared" si="3"/>
        <v>0</v>
      </c>
      <c r="F130" s="143">
        <v>0</v>
      </c>
      <c r="G130" s="31"/>
    </row>
    <row r="131" spans="1:7" ht="12.75" customHeight="1">
      <c r="A131" s="18">
        <v>17</v>
      </c>
      <c r="B131" s="204" t="s">
        <v>167</v>
      </c>
      <c r="C131" s="18">
        <v>0</v>
      </c>
      <c r="D131" s="18">
        <v>0</v>
      </c>
      <c r="E131" s="188">
        <f t="shared" si="3"/>
        <v>0</v>
      </c>
      <c r="F131" s="143">
        <v>0</v>
      </c>
      <c r="G131" s="31"/>
    </row>
    <row r="132" spans="1:7" ht="12.75" customHeight="1">
      <c r="A132" s="18">
        <v>18</v>
      </c>
      <c r="B132" s="204" t="s">
        <v>168</v>
      </c>
      <c r="C132" s="18">
        <v>7</v>
      </c>
      <c r="D132" s="18">
        <v>7</v>
      </c>
      <c r="E132" s="188">
        <f t="shared" si="3"/>
        <v>0</v>
      </c>
      <c r="F132" s="143">
        <f>E132/C132</f>
        <v>0</v>
      </c>
      <c r="G132" s="31"/>
    </row>
    <row r="133" spans="1:7" ht="12.75" customHeight="1">
      <c r="A133" s="18">
        <v>19</v>
      </c>
      <c r="B133" s="253" t="s">
        <v>169</v>
      </c>
      <c r="C133" s="188">
        <v>0</v>
      </c>
      <c r="D133" s="188">
        <v>0</v>
      </c>
      <c r="E133" s="188">
        <f t="shared" si="3"/>
        <v>0</v>
      </c>
      <c r="F133" s="143">
        <v>0</v>
      </c>
      <c r="G133" s="31"/>
    </row>
    <row r="134" spans="1:8" ht="12.75" customHeight="1">
      <c r="A134" s="18">
        <v>20</v>
      </c>
      <c r="B134" s="253" t="s">
        <v>170</v>
      </c>
      <c r="C134" s="188">
        <v>39</v>
      </c>
      <c r="D134" s="188">
        <v>39</v>
      </c>
      <c r="E134" s="188">
        <f t="shared" si="3"/>
        <v>0</v>
      </c>
      <c r="F134" s="207">
        <f aca="true" t="shared" si="4" ref="F134:F147">E134/C134</f>
        <v>0</v>
      </c>
      <c r="G134" s="31"/>
      <c r="H134" s="10" t="s">
        <v>12</v>
      </c>
    </row>
    <row r="135" spans="1:8" ht="12.75" customHeight="1">
      <c r="A135" s="18">
        <v>21</v>
      </c>
      <c r="B135" s="253" t="s">
        <v>171</v>
      </c>
      <c r="C135" s="188">
        <v>0</v>
      </c>
      <c r="D135" s="188">
        <v>0</v>
      </c>
      <c r="E135" s="188">
        <f t="shared" si="3"/>
        <v>0</v>
      </c>
      <c r="F135" s="143">
        <v>0</v>
      </c>
      <c r="G135" s="31"/>
      <c r="H135" s="10" t="s">
        <v>12</v>
      </c>
    </row>
    <row r="136" spans="1:7" ht="12.75" customHeight="1">
      <c r="A136" s="18">
        <v>22</v>
      </c>
      <c r="B136" s="253" t="s">
        <v>172</v>
      </c>
      <c r="C136" s="188">
        <v>52</v>
      </c>
      <c r="D136" s="188">
        <v>52</v>
      </c>
      <c r="E136" s="188">
        <f t="shared" si="3"/>
        <v>0</v>
      </c>
      <c r="F136" s="207">
        <f t="shared" si="4"/>
        <v>0</v>
      </c>
      <c r="G136" s="31"/>
    </row>
    <row r="137" spans="1:7" ht="12.75" customHeight="1">
      <c r="A137" s="18">
        <v>23</v>
      </c>
      <c r="B137" s="253" t="s">
        <v>173</v>
      </c>
      <c r="C137" s="188">
        <v>18</v>
      </c>
      <c r="D137" s="188">
        <v>18</v>
      </c>
      <c r="E137" s="188">
        <f t="shared" si="3"/>
        <v>0</v>
      </c>
      <c r="F137" s="207">
        <f t="shared" si="4"/>
        <v>0</v>
      </c>
      <c r="G137" s="31"/>
    </row>
    <row r="138" spans="1:7" ht="12.75" customHeight="1">
      <c r="A138" s="18">
        <v>24</v>
      </c>
      <c r="B138" s="253" t="s">
        <v>174</v>
      </c>
      <c r="C138" s="188">
        <v>1</v>
      </c>
      <c r="D138" s="188">
        <v>1</v>
      </c>
      <c r="E138" s="188">
        <f t="shared" si="3"/>
        <v>0</v>
      </c>
      <c r="F138" s="143">
        <f t="shared" si="4"/>
        <v>0</v>
      </c>
      <c r="G138" s="31"/>
    </row>
    <row r="139" spans="1:7" ht="12.75" customHeight="1">
      <c r="A139" s="18">
        <v>25</v>
      </c>
      <c r="B139" s="253" t="s">
        <v>175</v>
      </c>
      <c r="C139" s="188">
        <v>0</v>
      </c>
      <c r="D139" s="188">
        <v>0</v>
      </c>
      <c r="E139" s="188">
        <f t="shared" si="3"/>
        <v>0</v>
      </c>
      <c r="F139" s="207">
        <v>0</v>
      </c>
      <c r="G139" s="31"/>
    </row>
    <row r="140" spans="1:7" ht="12.75" customHeight="1">
      <c r="A140" s="18">
        <v>26</v>
      </c>
      <c r="B140" s="253" t="s">
        <v>176</v>
      </c>
      <c r="C140" s="188">
        <v>0</v>
      </c>
      <c r="D140" s="188">
        <v>0</v>
      </c>
      <c r="E140" s="188">
        <f t="shared" si="3"/>
        <v>0</v>
      </c>
      <c r="F140" s="207">
        <v>0</v>
      </c>
      <c r="G140" s="31"/>
    </row>
    <row r="141" spans="1:7" ht="12.75" customHeight="1">
      <c r="A141" s="18">
        <v>27</v>
      </c>
      <c r="B141" s="253" t="s">
        <v>177</v>
      </c>
      <c r="C141" s="188">
        <v>337</v>
      </c>
      <c r="D141" s="188">
        <v>337</v>
      </c>
      <c r="E141" s="188">
        <f t="shared" si="3"/>
        <v>0</v>
      </c>
      <c r="F141" s="143">
        <f t="shared" si="4"/>
        <v>0</v>
      </c>
      <c r="G141" s="31"/>
    </row>
    <row r="142" spans="1:7" ht="12.75" customHeight="1">
      <c r="A142" s="18">
        <v>28</v>
      </c>
      <c r="B142" s="253" t="s">
        <v>178</v>
      </c>
      <c r="C142" s="188">
        <v>3</v>
      </c>
      <c r="D142" s="188">
        <v>3</v>
      </c>
      <c r="E142" s="188">
        <f t="shared" si="3"/>
        <v>0</v>
      </c>
      <c r="F142" s="207">
        <f t="shared" si="4"/>
        <v>0</v>
      </c>
      <c r="G142" s="31"/>
    </row>
    <row r="143" spans="1:7" ht="12.75" customHeight="1">
      <c r="A143" s="18">
        <v>29</v>
      </c>
      <c r="B143" s="253" t="s">
        <v>179</v>
      </c>
      <c r="C143" s="188">
        <v>0</v>
      </c>
      <c r="D143" s="188">
        <v>0</v>
      </c>
      <c r="E143" s="188">
        <f t="shared" si="3"/>
        <v>0</v>
      </c>
      <c r="F143" s="207">
        <v>0</v>
      </c>
      <c r="G143" s="31"/>
    </row>
    <row r="144" spans="1:7" ht="12.75" customHeight="1">
      <c r="A144" s="18">
        <v>30</v>
      </c>
      <c r="B144" s="253" t="s">
        <v>180</v>
      </c>
      <c r="C144" s="188">
        <v>0</v>
      </c>
      <c r="D144" s="188">
        <v>0</v>
      </c>
      <c r="E144" s="188">
        <f t="shared" si="3"/>
        <v>0</v>
      </c>
      <c r="F144" s="143">
        <v>0</v>
      </c>
      <c r="G144" s="31"/>
    </row>
    <row r="145" spans="1:7" ht="12.75" customHeight="1">
      <c r="A145" s="18">
        <v>31</v>
      </c>
      <c r="B145" s="253" t="s">
        <v>181</v>
      </c>
      <c r="C145" s="188">
        <v>0</v>
      </c>
      <c r="D145" s="188">
        <v>0</v>
      </c>
      <c r="E145" s="188">
        <f t="shared" si="3"/>
        <v>0</v>
      </c>
      <c r="F145" s="207">
        <v>0</v>
      </c>
      <c r="G145" s="31"/>
    </row>
    <row r="146" spans="1:7" ht="12.75" customHeight="1">
      <c r="A146" s="18">
        <v>32</v>
      </c>
      <c r="B146" s="253" t="s">
        <v>182</v>
      </c>
      <c r="C146" s="188">
        <v>0</v>
      </c>
      <c r="D146" s="188">
        <v>0</v>
      </c>
      <c r="E146" s="188">
        <f t="shared" si="3"/>
        <v>0</v>
      </c>
      <c r="F146" s="207">
        <v>0</v>
      </c>
      <c r="G146" s="31"/>
    </row>
    <row r="147" spans="1:7" ht="12.75" customHeight="1">
      <c r="A147" s="18">
        <v>33</v>
      </c>
      <c r="B147" s="253" t="s">
        <v>183</v>
      </c>
      <c r="C147" s="188">
        <v>26</v>
      </c>
      <c r="D147" s="188">
        <v>26</v>
      </c>
      <c r="E147" s="188">
        <f t="shared" si="3"/>
        <v>0</v>
      </c>
      <c r="F147" s="207">
        <f t="shared" si="4"/>
        <v>0</v>
      </c>
      <c r="G147" s="31"/>
    </row>
    <row r="148" spans="1:7" ht="17.25" customHeight="1">
      <c r="A148" s="34"/>
      <c r="B148" s="1" t="s">
        <v>27</v>
      </c>
      <c r="C148" s="43">
        <v>772</v>
      </c>
      <c r="D148" s="43">
        <v>772</v>
      </c>
      <c r="E148" s="216">
        <f t="shared" si="3"/>
        <v>0</v>
      </c>
      <c r="F148" s="142">
        <f>E148/C148</f>
        <v>0</v>
      </c>
      <c r="G148" s="31"/>
    </row>
    <row r="149" spans="1:7" ht="12.75" customHeight="1">
      <c r="A149" s="40"/>
      <c r="B149" s="2"/>
      <c r="C149" s="37"/>
      <c r="D149" s="37"/>
      <c r="E149" s="41"/>
      <c r="F149" s="42"/>
      <c r="G149" s="31"/>
    </row>
    <row r="150" spans="1:7" ht="12.75" customHeight="1">
      <c r="A150" s="40"/>
      <c r="B150" s="2"/>
      <c r="C150" s="37"/>
      <c r="D150" s="37"/>
      <c r="E150" s="41"/>
      <c r="F150" s="42"/>
      <c r="G150" s="31"/>
    </row>
    <row r="151" spans="1:7" ht="12.75" customHeight="1">
      <c r="A151" s="307" t="s">
        <v>198</v>
      </c>
      <c r="B151" s="307"/>
      <c r="C151" s="307"/>
      <c r="D151" s="307"/>
      <c r="E151" s="307"/>
      <c r="F151" s="307"/>
      <c r="G151" s="307"/>
    </row>
    <row r="152" spans="1:7" ht="64.5" customHeight="1">
      <c r="A152" s="16" t="s">
        <v>20</v>
      </c>
      <c r="B152" s="16" t="s">
        <v>21</v>
      </c>
      <c r="C152" s="216" t="s">
        <v>249</v>
      </c>
      <c r="D152" s="131" t="s">
        <v>99</v>
      </c>
      <c r="E152" s="29" t="s">
        <v>6</v>
      </c>
      <c r="F152" s="16" t="s">
        <v>28</v>
      </c>
      <c r="G152" s="31"/>
    </row>
    <row r="153" spans="1:7" ht="12.75" customHeight="1">
      <c r="A153" s="16">
        <v>1</v>
      </c>
      <c r="B153" s="16">
        <v>2</v>
      </c>
      <c r="C153" s="16">
        <v>3</v>
      </c>
      <c r="D153" s="16">
        <v>4</v>
      </c>
      <c r="E153" s="16" t="s">
        <v>29</v>
      </c>
      <c r="F153" s="16">
        <v>6</v>
      </c>
      <c r="G153" s="31"/>
    </row>
    <row r="154" spans="1:8" ht="12.75" customHeight="1">
      <c r="A154" s="188">
        <v>1</v>
      </c>
      <c r="B154" s="253" t="s">
        <v>151</v>
      </c>
      <c r="C154" s="279">
        <v>200899</v>
      </c>
      <c r="D154" s="217">
        <v>154882</v>
      </c>
      <c r="E154" s="217">
        <f>D154-C154</f>
        <v>-46017</v>
      </c>
      <c r="F154" s="207">
        <f aca="true" t="shared" si="5" ref="F154:F187">E154/C154</f>
        <v>-0.22905539599500246</v>
      </c>
      <c r="G154" s="254"/>
      <c r="H154" s="190"/>
    </row>
    <row r="155" spans="1:8" ht="12.75" customHeight="1">
      <c r="A155" s="188">
        <v>2</v>
      </c>
      <c r="B155" s="253" t="s">
        <v>152</v>
      </c>
      <c r="C155" s="279">
        <v>83563</v>
      </c>
      <c r="D155" s="217">
        <v>59905</v>
      </c>
      <c r="E155" s="217">
        <f aca="true" t="shared" si="6" ref="E155:E187">D155-C155</f>
        <v>-23658</v>
      </c>
      <c r="F155" s="207">
        <f t="shared" si="5"/>
        <v>-0.28311573303974247</v>
      </c>
      <c r="G155" s="254"/>
      <c r="H155" s="190"/>
    </row>
    <row r="156" spans="1:8" ht="12.75" customHeight="1">
      <c r="A156" s="188">
        <v>3</v>
      </c>
      <c r="B156" s="253" t="s">
        <v>153</v>
      </c>
      <c r="C156" s="279">
        <v>139028</v>
      </c>
      <c r="D156" s="217">
        <v>101533</v>
      </c>
      <c r="E156" s="217">
        <f t="shared" si="6"/>
        <v>-37495</v>
      </c>
      <c r="F156" s="207">
        <f t="shared" si="5"/>
        <v>-0.2696938746151854</v>
      </c>
      <c r="G156" s="254"/>
      <c r="H156" s="190"/>
    </row>
    <row r="157" spans="1:8" ht="12.75" customHeight="1">
      <c r="A157" s="188">
        <v>4</v>
      </c>
      <c r="B157" s="253" t="s">
        <v>154</v>
      </c>
      <c r="C157" s="279">
        <v>127033</v>
      </c>
      <c r="D157" s="217">
        <v>95842</v>
      </c>
      <c r="E157" s="217">
        <f t="shared" si="6"/>
        <v>-31191</v>
      </c>
      <c r="F157" s="207">
        <f t="shared" si="5"/>
        <v>-0.24553462486125652</v>
      </c>
      <c r="G157" s="254"/>
      <c r="H157" s="190"/>
    </row>
    <row r="158" spans="1:8" ht="12.75" customHeight="1">
      <c r="A158" s="188">
        <v>5</v>
      </c>
      <c r="B158" s="253" t="s">
        <v>155</v>
      </c>
      <c r="C158" s="279">
        <v>294124</v>
      </c>
      <c r="D158" s="217">
        <v>235344</v>
      </c>
      <c r="E158" s="217">
        <f t="shared" si="6"/>
        <v>-58780</v>
      </c>
      <c r="F158" s="207">
        <f t="shared" si="5"/>
        <v>-0.19984768329004093</v>
      </c>
      <c r="G158" s="254"/>
      <c r="H158" s="190"/>
    </row>
    <row r="159" spans="1:7" s="190" customFormat="1" ht="12.75" customHeight="1">
      <c r="A159" s="188">
        <v>6</v>
      </c>
      <c r="B159" s="253" t="s">
        <v>156</v>
      </c>
      <c r="C159" s="279">
        <v>74180</v>
      </c>
      <c r="D159" s="217">
        <v>63398</v>
      </c>
      <c r="E159" s="217">
        <f t="shared" si="6"/>
        <v>-10782</v>
      </c>
      <c r="F159" s="207">
        <f t="shared" si="5"/>
        <v>-0.1453491507144783</v>
      </c>
      <c r="G159" s="254"/>
    </row>
    <row r="160" spans="1:7" s="190" customFormat="1" ht="12.75" customHeight="1">
      <c r="A160" s="188">
        <v>7</v>
      </c>
      <c r="B160" s="253" t="s">
        <v>157</v>
      </c>
      <c r="C160" s="279">
        <v>40838</v>
      </c>
      <c r="D160" s="217">
        <v>44393</v>
      </c>
      <c r="E160" s="217">
        <f t="shared" si="6"/>
        <v>3555</v>
      </c>
      <c r="F160" s="207">
        <f t="shared" si="5"/>
        <v>0.08705127577256477</v>
      </c>
      <c r="G160" s="254"/>
    </row>
    <row r="161" spans="1:7" s="190" customFormat="1" ht="12.75" customHeight="1">
      <c r="A161" s="188">
        <v>8</v>
      </c>
      <c r="B161" s="253" t="s">
        <v>158</v>
      </c>
      <c r="C161" s="279">
        <v>150685</v>
      </c>
      <c r="D161" s="217">
        <v>110156</v>
      </c>
      <c r="E161" s="217">
        <f t="shared" si="6"/>
        <v>-40529</v>
      </c>
      <c r="F161" s="207">
        <f t="shared" si="5"/>
        <v>-0.26896505956133654</v>
      </c>
      <c r="G161" s="254"/>
    </row>
    <row r="162" spans="1:7" s="190" customFormat="1" ht="12.75" customHeight="1">
      <c r="A162" s="188">
        <v>9</v>
      </c>
      <c r="B162" s="253" t="s">
        <v>159</v>
      </c>
      <c r="C162" s="279">
        <v>156964</v>
      </c>
      <c r="D162" s="217">
        <v>116568</v>
      </c>
      <c r="E162" s="217">
        <f t="shared" si="6"/>
        <v>-40396</v>
      </c>
      <c r="F162" s="207">
        <f t="shared" si="5"/>
        <v>-0.25735837516882853</v>
      </c>
      <c r="G162" s="254"/>
    </row>
    <row r="163" spans="1:7" s="190" customFormat="1" ht="12.75" customHeight="1">
      <c r="A163" s="188">
        <v>10</v>
      </c>
      <c r="B163" s="253" t="s">
        <v>160</v>
      </c>
      <c r="C163" s="279">
        <v>30704</v>
      </c>
      <c r="D163" s="217">
        <v>25955</v>
      </c>
      <c r="E163" s="217">
        <f t="shared" si="6"/>
        <v>-4749</v>
      </c>
      <c r="F163" s="207">
        <f t="shared" si="5"/>
        <v>-0.15467040125065137</v>
      </c>
      <c r="G163" s="254"/>
    </row>
    <row r="164" spans="1:7" s="190" customFormat="1" ht="12.75" customHeight="1">
      <c r="A164" s="188">
        <v>11</v>
      </c>
      <c r="B164" s="253" t="s">
        <v>161</v>
      </c>
      <c r="C164" s="279">
        <v>75466</v>
      </c>
      <c r="D164" s="217">
        <v>63445</v>
      </c>
      <c r="E164" s="217">
        <f t="shared" si="6"/>
        <v>-12021</v>
      </c>
      <c r="F164" s="207">
        <f t="shared" si="5"/>
        <v>-0.1592902764158694</v>
      </c>
      <c r="G164" s="254"/>
    </row>
    <row r="165" spans="1:7" s="190" customFormat="1" ht="12.75" customHeight="1">
      <c r="A165" s="188">
        <v>12</v>
      </c>
      <c r="B165" s="253" t="s">
        <v>162</v>
      </c>
      <c r="C165" s="279">
        <v>130097</v>
      </c>
      <c r="D165" s="217">
        <v>117999</v>
      </c>
      <c r="E165" s="217">
        <f t="shared" si="6"/>
        <v>-12098</v>
      </c>
      <c r="F165" s="207">
        <f t="shared" si="5"/>
        <v>-0.09299215200965434</v>
      </c>
      <c r="G165" s="254"/>
    </row>
    <row r="166" spans="1:7" s="190" customFormat="1" ht="12.75" customHeight="1">
      <c r="A166" s="188">
        <v>13</v>
      </c>
      <c r="B166" s="253" t="s">
        <v>163</v>
      </c>
      <c r="C166" s="279">
        <v>234499</v>
      </c>
      <c r="D166" s="217">
        <v>193105</v>
      </c>
      <c r="E166" s="217">
        <f t="shared" si="6"/>
        <v>-41394</v>
      </c>
      <c r="F166" s="207">
        <f t="shared" si="5"/>
        <v>-0.17652100861837364</v>
      </c>
      <c r="G166" s="254"/>
    </row>
    <row r="167" spans="1:7" s="190" customFormat="1" ht="12.75" customHeight="1">
      <c r="A167" s="188">
        <v>14</v>
      </c>
      <c r="B167" s="253" t="s">
        <v>164</v>
      </c>
      <c r="C167" s="279">
        <v>61275</v>
      </c>
      <c r="D167" s="217">
        <v>49769</v>
      </c>
      <c r="E167" s="217">
        <f t="shared" si="6"/>
        <v>-11506</v>
      </c>
      <c r="F167" s="207">
        <f t="shared" si="5"/>
        <v>-0.1877764177886577</v>
      </c>
      <c r="G167" s="254"/>
    </row>
    <row r="168" spans="1:7" s="190" customFormat="1" ht="12.75" customHeight="1">
      <c r="A168" s="188">
        <v>15</v>
      </c>
      <c r="B168" s="253" t="s">
        <v>165</v>
      </c>
      <c r="C168" s="279">
        <v>50162</v>
      </c>
      <c r="D168" s="217">
        <v>22086</v>
      </c>
      <c r="E168" s="217">
        <f t="shared" si="6"/>
        <v>-28076</v>
      </c>
      <c r="F168" s="207">
        <f t="shared" si="5"/>
        <v>-0.5597065507754874</v>
      </c>
      <c r="G168" s="254"/>
    </row>
    <row r="169" spans="1:7" s="190" customFormat="1" ht="12.75" customHeight="1">
      <c r="A169" s="188">
        <v>16</v>
      </c>
      <c r="B169" s="253" t="s">
        <v>166</v>
      </c>
      <c r="C169" s="279">
        <v>24882</v>
      </c>
      <c r="D169" s="217">
        <v>22799</v>
      </c>
      <c r="E169" s="217">
        <f t="shared" si="6"/>
        <v>-2083</v>
      </c>
      <c r="F169" s="207">
        <f t="shared" si="5"/>
        <v>-0.08371513543927336</v>
      </c>
      <c r="G169" s="254"/>
    </row>
    <row r="170" spans="1:7" s="190" customFormat="1" ht="12.75" customHeight="1">
      <c r="A170" s="188">
        <v>17</v>
      </c>
      <c r="B170" s="253" t="s">
        <v>167</v>
      </c>
      <c r="C170" s="279">
        <v>117815</v>
      </c>
      <c r="D170" s="217">
        <v>103079</v>
      </c>
      <c r="E170" s="217">
        <f t="shared" si="6"/>
        <v>-14736</v>
      </c>
      <c r="F170" s="207">
        <f t="shared" si="5"/>
        <v>-0.12507745193735942</v>
      </c>
      <c r="G170" s="254"/>
    </row>
    <row r="171" spans="1:7" s="190" customFormat="1" ht="12.75" customHeight="1">
      <c r="A171" s="188">
        <v>18</v>
      </c>
      <c r="B171" s="253" t="s">
        <v>168</v>
      </c>
      <c r="C171" s="279">
        <v>100103</v>
      </c>
      <c r="D171" s="217">
        <v>80600</v>
      </c>
      <c r="E171" s="217">
        <f t="shared" si="6"/>
        <v>-19503</v>
      </c>
      <c r="F171" s="207">
        <f t="shared" si="5"/>
        <v>-0.19482932579443174</v>
      </c>
      <c r="G171" s="254"/>
    </row>
    <row r="172" spans="1:7" s="190" customFormat="1" ht="12.75" customHeight="1">
      <c r="A172" s="188">
        <v>19</v>
      </c>
      <c r="B172" s="253" t="s">
        <v>169</v>
      </c>
      <c r="C172" s="279">
        <v>104828</v>
      </c>
      <c r="D172" s="217">
        <v>77993</v>
      </c>
      <c r="E172" s="217">
        <f t="shared" si="6"/>
        <v>-26835</v>
      </c>
      <c r="F172" s="207">
        <f t="shared" si="5"/>
        <v>-0.2559907658259244</v>
      </c>
      <c r="G172" s="254"/>
    </row>
    <row r="173" spans="1:7" s="190" customFormat="1" ht="12.75" customHeight="1">
      <c r="A173" s="188">
        <v>20</v>
      </c>
      <c r="B173" s="253" t="s">
        <v>170</v>
      </c>
      <c r="C173" s="279">
        <v>108153</v>
      </c>
      <c r="D173" s="217">
        <v>90707</v>
      </c>
      <c r="E173" s="217">
        <f t="shared" si="6"/>
        <v>-17446</v>
      </c>
      <c r="F173" s="207">
        <f t="shared" si="5"/>
        <v>-0.16130851663846588</v>
      </c>
      <c r="G173" s="254"/>
    </row>
    <row r="174" spans="1:7" s="190" customFormat="1" ht="12.75" customHeight="1">
      <c r="A174" s="188">
        <v>21</v>
      </c>
      <c r="B174" s="253" t="s">
        <v>171</v>
      </c>
      <c r="C174" s="279">
        <v>172256</v>
      </c>
      <c r="D174" s="217">
        <v>95701</v>
      </c>
      <c r="E174" s="217">
        <f t="shared" si="6"/>
        <v>-76555</v>
      </c>
      <c r="F174" s="207">
        <f t="shared" si="5"/>
        <v>-0.44442573843581645</v>
      </c>
      <c r="G174" s="254"/>
    </row>
    <row r="175" spans="1:7" s="190" customFormat="1" ht="12.75" customHeight="1">
      <c r="A175" s="188">
        <v>22</v>
      </c>
      <c r="B175" s="253" t="s">
        <v>172</v>
      </c>
      <c r="C175" s="279">
        <v>106983</v>
      </c>
      <c r="D175" s="217">
        <v>65139</v>
      </c>
      <c r="E175" s="217">
        <f t="shared" si="6"/>
        <v>-41844</v>
      </c>
      <c r="F175" s="207">
        <f t="shared" si="5"/>
        <v>-0.3911275623229859</v>
      </c>
      <c r="G175" s="254"/>
    </row>
    <row r="176" spans="1:7" s="190" customFormat="1" ht="12.75" customHeight="1">
      <c r="A176" s="188">
        <v>23</v>
      </c>
      <c r="B176" s="253" t="s">
        <v>173</v>
      </c>
      <c r="C176" s="279">
        <v>107008</v>
      </c>
      <c r="D176" s="217">
        <v>78220</v>
      </c>
      <c r="E176" s="217">
        <f t="shared" si="6"/>
        <v>-28788</v>
      </c>
      <c r="F176" s="207">
        <f t="shared" si="5"/>
        <v>-0.26902661483253587</v>
      </c>
      <c r="G176" s="254"/>
    </row>
    <row r="177" spans="1:7" s="190" customFormat="1" ht="12.75" customHeight="1">
      <c r="A177" s="188">
        <v>24</v>
      </c>
      <c r="B177" s="253" t="s">
        <v>174</v>
      </c>
      <c r="C177" s="279">
        <v>91346</v>
      </c>
      <c r="D177" s="217">
        <v>77186</v>
      </c>
      <c r="E177" s="217">
        <f t="shared" si="6"/>
        <v>-14160</v>
      </c>
      <c r="F177" s="207">
        <f t="shared" si="5"/>
        <v>-0.15501499791999648</v>
      </c>
      <c r="G177" s="254"/>
    </row>
    <row r="178" spans="1:7" s="190" customFormat="1" ht="12.75" customHeight="1">
      <c r="A178" s="188">
        <v>25</v>
      </c>
      <c r="B178" s="253" t="s">
        <v>175</v>
      </c>
      <c r="C178" s="279">
        <v>54447</v>
      </c>
      <c r="D178" s="217">
        <v>34591</v>
      </c>
      <c r="E178" s="217">
        <f t="shared" si="6"/>
        <v>-19856</v>
      </c>
      <c r="F178" s="207">
        <f t="shared" si="5"/>
        <v>-0.3646849229525961</v>
      </c>
      <c r="G178" s="254"/>
    </row>
    <row r="179" spans="1:7" s="190" customFormat="1" ht="12.75" customHeight="1">
      <c r="A179" s="188">
        <v>26</v>
      </c>
      <c r="B179" s="253" t="s">
        <v>176</v>
      </c>
      <c r="C179" s="279">
        <v>48839</v>
      </c>
      <c r="D179" s="217">
        <v>45547</v>
      </c>
      <c r="E179" s="217">
        <f t="shared" si="6"/>
        <v>-3292</v>
      </c>
      <c r="F179" s="207">
        <f t="shared" si="5"/>
        <v>-0.06740514752554311</v>
      </c>
      <c r="G179" s="254"/>
    </row>
    <row r="180" spans="1:7" s="190" customFormat="1" ht="12.75" customHeight="1">
      <c r="A180" s="188">
        <v>27</v>
      </c>
      <c r="B180" s="253" t="s">
        <v>177</v>
      </c>
      <c r="C180" s="279">
        <v>74574</v>
      </c>
      <c r="D180" s="217">
        <v>68606</v>
      </c>
      <c r="E180" s="217">
        <f t="shared" si="6"/>
        <v>-5968</v>
      </c>
      <c r="F180" s="207">
        <f t="shared" si="5"/>
        <v>-0.08002789175852174</v>
      </c>
      <c r="G180" s="254"/>
    </row>
    <row r="181" spans="1:7" s="190" customFormat="1" ht="12.75" customHeight="1">
      <c r="A181" s="188">
        <v>28</v>
      </c>
      <c r="B181" s="253" t="s">
        <v>178</v>
      </c>
      <c r="C181" s="279">
        <v>45496</v>
      </c>
      <c r="D181" s="217">
        <v>37154</v>
      </c>
      <c r="E181" s="217">
        <f t="shared" si="6"/>
        <v>-8342</v>
      </c>
      <c r="F181" s="207">
        <f t="shared" si="5"/>
        <v>-0.18335677861790048</v>
      </c>
      <c r="G181" s="254"/>
    </row>
    <row r="182" spans="1:7" s="190" customFormat="1" ht="12.75" customHeight="1">
      <c r="A182" s="188">
        <v>29</v>
      </c>
      <c r="B182" s="253" t="s">
        <v>179</v>
      </c>
      <c r="C182" s="279">
        <v>79825</v>
      </c>
      <c r="D182" s="217">
        <v>74801</v>
      </c>
      <c r="E182" s="217">
        <f t="shared" si="6"/>
        <v>-5024</v>
      </c>
      <c r="F182" s="207">
        <f t="shared" si="5"/>
        <v>-0.06293767616661447</v>
      </c>
      <c r="G182" s="254"/>
    </row>
    <row r="183" spans="1:7" s="190" customFormat="1" ht="12.75" customHeight="1">
      <c r="A183" s="188">
        <v>30</v>
      </c>
      <c r="B183" s="253" t="s">
        <v>180</v>
      </c>
      <c r="C183" s="279">
        <v>43658</v>
      </c>
      <c r="D183" s="217">
        <v>31017</v>
      </c>
      <c r="E183" s="217">
        <f t="shared" si="6"/>
        <v>-12641</v>
      </c>
      <c r="F183" s="207">
        <f t="shared" si="5"/>
        <v>-0.2895460167666865</v>
      </c>
      <c r="G183" s="254"/>
    </row>
    <row r="184" spans="1:7" s="190" customFormat="1" ht="12.75" customHeight="1">
      <c r="A184" s="188">
        <v>31</v>
      </c>
      <c r="B184" s="253" t="s">
        <v>181</v>
      </c>
      <c r="C184" s="279">
        <v>65209</v>
      </c>
      <c r="D184" s="217">
        <v>48067</v>
      </c>
      <c r="E184" s="217">
        <f t="shared" si="6"/>
        <v>-17142</v>
      </c>
      <c r="F184" s="207">
        <f t="shared" si="5"/>
        <v>-0.2628778236133049</v>
      </c>
      <c r="G184" s="254"/>
    </row>
    <row r="185" spans="1:8" s="190" customFormat="1" ht="12.75" customHeight="1">
      <c r="A185" s="188">
        <v>32</v>
      </c>
      <c r="B185" s="253" t="s">
        <v>182</v>
      </c>
      <c r="C185" s="279">
        <v>82275</v>
      </c>
      <c r="D185" s="217">
        <v>76848</v>
      </c>
      <c r="E185" s="217">
        <f t="shared" si="6"/>
        <v>-5427</v>
      </c>
      <c r="F185" s="207">
        <f t="shared" si="5"/>
        <v>-0.06596171376481312</v>
      </c>
      <c r="G185" s="254"/>
      <c r="H185" s="190" t="s">
        <v>12</v>
      </c>
    </row>
    <row r="186" spans="1:8" ht="12.75" customHeight="1">
      <c r="A186" s="188">
        <v>33</v>
      </c>
      <c r="B186" s="253" t="s">
        <v>183</v>
      </c>
      <c r="C186" s="279">
        <v>59735</v>
      </c>
      <c r="D186" s="217">
        <v>42574</v>
      </c>
      <c r="E186" s="217">
        <f t="shared" si="6"/>
        <v>-17161</v>
      </c>
      <c r="F186" s="207">
        <f t="shared" si="5"/>
        <v>-0.2872855110069473</v>
      </c>
      <c r="G186" s="254"/>
      <c r="H186" s="190" t="s">
        <v>12</v>
      </c>
    </row>
    <row r="187" spans="1:8" ht="12.75" customHeight="1">
      <c r="A187" s="34"/>
      <c r="B187" s="1" t="s">
        <v>27</v>
      </c>
      <c r="C187" s="219">
        <v>3336949</v>
      </c>
      <c r="D187" s="218">
        <v>2605009</v>
      </c>
      <c r="E187" s="280">
        <f t="shared" si="6"/>
        <v>-731940</v>
      </c>
      <c r="F187" s="142">
        <f t="shared" si="5"/>
        <v>-0.21934407747915835</v>
      </c>
      <c r="G187" s="31"/>
      <c r="H187" s="10" t="s">
        <v>12</v>
      </c>
    </row>
    <row r="188" spans="1:7" ht="12.75" customHeight="1">
      <c r="A188" s="25"/>
      <c r="B188" s="36"/>
      <c r="C188" s="37"/>
      <c r="D188" s="37"/>
      <c r="E188" s="37"/>
      <c r="F188" s="38"/>
      <c r="G188" s="31"/>
    </row>
    <row r="189" spans="1:7" ht="20.25" customHeight="1">
      <c r="A189" s="308" t="s">
        <v>251</v>
      </c>
      <c r="B189" s="308"/>
      <c r="C189" s="308"/>
      <c r="D189" s="308"/>
      <c r="E189" s="308"/>
      <c r="F189" s="308"/>
      <c r="G189" s="31"/>
    </row>
    <row r="190" spans="1:7" ht="75.75" customHeight="1">
      <c r="A190" s="16" t="s">
        <v>20</v>
      </c>
      <c r="B190" s="16" t="s">
        <v>21</v>
      </c>
      <c r="C190" s="216" t="s">
        <v>249</v>
      </c>
      <c r="D190" s="16" t="s">
        <v>99</v>
      </c>
      <c r="E190" s="29" t="s">
        <v>6</v>
      </c>
      <c r="F190" s="16" t="s">
        <v>28</v>
      </c>
      <c r="G190" s="31"/>
    </row>
    <row r="191" spans="1:7" ht="12.75" customHeight="1">
      <c r="A191" s="16">
        <v>1</v>
      </c>
      <c r="B191" s="16">
        <v>2</v>
      </c>
      <c r="C191" s="16">
        <v>3</v>
      </c>
      <c r="D191" s="16">
        <v>4</v>
      </c>
      <c r="E191" s="16" t="s">
        <v>29</v>
      </c>
      <c r="F191" s="16">
        <v>6</v>
      </c>
      <c r="G191" s="31"/>
    </row>
    <row r="192" spans="1:7" ht="12.75" customHeight="1">
      <c r="A192" s="188">
        <v>1</v>
      </c>
      <c r="B192" s="253" t="s">
        <v>151</v>
      </c>
      <c r="C192" s="279">
        <v>137349</v>
      </c>
      <c r="D192" s="217">
        <v>106014</v>
      </c>
      <c r="E192" s="217">
        <f>D192-C192</f>
        <v>-31335</v>
      </c>
      <c r="F192" s="207">
        <f aca="true" t="shared" si="7" ref="F192:F225">E192/C192</f>
        <v>-0.2281414498831444</v>
      </c>
      <c r="G192" s="31"/>
    </row>
    <row r="193" spans="1:7" ht="12.75" customHeight="1">
      <c r="A193" s="188">
        <v>2</v>
      </c>
      <c r="B193" s="253" t="s">
        <v>152</v>
      </c>
      <c r="C193" s="279">
        <v>54684</v>
      </c>
      <c r="D193" s="217">
        <v>37908</v>
      </c>
      <c r="E193" s="217">
        <f aca="true" t="shared" si="8" ref="E193:E225">D193-C193</f>
        <v>-16776</v>
      </c>
      <c r="F193" s="207">
        <f t="shared" si="7"/>
        <v>-0.3067807768268598</v>
      </c>
      <c r="G193" s="31"/>
    </row>
    <row r="194" spans="1:7" ht="12.75" customHeight="1">
      <c r="A194" s="188">
        <v>3</v>
      </c>
      <c r="B194" s="253" t="s">
        <v>153</v>
      </c>
      <c r="C194" s="279">
        <v>90712</v>
      </c>
      <c r="D194" s="217">
        <v>73325</v>
      </c>
      <c r="E194" s="217">
        <f t="shared" si="8"/>
        <v>-17387</v>
      </c>
      <c r="F194" s="207">
        <f t="shared" si="7"/>
        <v>-0.19167254607990122</v>
      </c>
      <c r="G194" s="31"/>
    </row>
    <row r="195" spans="1:7" s="190" customFormat="1" ht="12.75" customHeight="1">
      <c r="A195" s="188">
        <v>4</v>
      </c>
      <c r="B195" s="253" t="s">
        <v>154</v>
      </c>
      <c r="C195" s="279">
        <v>90383</v>
      </c>
      <c r="D195" s="217">
        <v>63183</v>
      </c>
      <c r="E195" s="217">
        <f t="shared" si="8"/>
        <v>-27200</v>
      </c>
      <c r="F195" s="207">
        <f t="shared" si="7"/>
        <v>-0.3009415487425733</v>
      </c>
      <c r="G195" s="254"/>
    </row>
    <row r="196" spans="1:7" s="190" customFormat="1" ht="12.75" customHeight="1">
      <c r="A196" s="188">
        <v>5</v>
      </c>
      <c r="B196" s="253" t="s">
        <v>155</v>
      </c>
      <c r="C196" s="279">
        <v>181591</v>
      </c>
      <c r="D196" s="217">
        <v>137474</v>
      </c>
      <c r="E196" s="217">
        <f t="shared" si="8"/>
        <v>-44117</v>
      </c>
      <c r="F196" s="207">
        <f t="shared" si="7"/>
        <v>-0.24294706235441182</v>
      </c>
      <c r="G196" s="254"/>
    </row>
    <row r="197" spans="1:7" s="190" customFormat="1" ht="12.75" customHeight="1">
      <c r="A197" s="188">
        <v>6</v>
      </c>
      <c r="B197" s="253" t="s">
        <v>156</v>
      </c>
      <c r="C197" s="279">
        <v>49427</v>
      </c>
      <c r="D197" s="217">
        <v>41169</v>
      </c>
      <c r="E197" s="217">
        <f t="shared" si="8"/>
        <v>-8258</v>
      </c>
      <c r="F197" s="207">
        <f t="shared" si="7"/>
        <v>-0.16707467578449026</v>
      </c>
      <c r="G197" s="254"/>
    </row>
    <row r="198" spans="1:7" s="190" customFormat="1" ht="12.75" customHeight="1">
      <c r="A198" s="188">
        <v>7</v>
      </c>
      <c r="B198" s="253" t="s">
        <v>157</v>
      </c>
      <c r="C198" s="279">
        <v>23055</v>
      </c>
      <c r="D198" s="217">
        <v>26555</v>
      </c>
      <c r="E198" s="217">
        <f t="shared" si="8"/>
        <v>3500</v>
      </c>
      <c r="F198" s="207">
        <f t="shared" si="7"/>
        <v>0.15181088700932552</v>
      </c>
      <c r="G198" s="254"/>
    </row>
    <row r="199" spans="1:7" s="190" customFormat="1" ht="12.75" customHeight="1">
      <c r="A199" s="188">
        <v>8</v>
      </c>
      <c r="B199" s="253" t="s">
        <v>158</v>
      </c>
      <c r="C199" s="279">
        <v>103864</v>
      </c>
      <c r="D199" s="217">
        <v>79938</v>
      </c>
      <c r="E199" s="217">
        <f t="shared" si="8"/>
        <v>-23926</v>
      </c>
      <c r="F199" s="207">
        <f t="shared" si="7"/>
        <v>-0.2303589309096511</v>
      </c>
      <c r="G199" s="254"/>
    </row>
    <row r="200" spans="1:7" s="190" customFormat="1" ht="12.75" customHeight="1">
      <c r="A200" s="188">
        <v>9</v>
      </c>
      <c r="B200" s="253" t="s">
        <v>159</v>
      </c>
      <c r="C200" s="279">
        <v>99548</v>
      </c>
      <c r="D200" s="217">
        <v>74693</v>
      </c>
      <c r="E200" s="217">
        <f t="shared" si="8"/>
        <v>-24855</v>
      </c>
      <c r="F200" s="207">
        <f t="shared" si="7"/>
        <v>-0.2496785470325873</v>
      </c>
      <c r="G200" s="254"/>
    </row>
    <row r="201" spans="1:7" s="190" customFormat="1" ht="12.75" customHeight="1">
      <c r="A201" s="188">
        <v>10</v>
      </c>
      <c r="B201" s="253" t="s">
        <v>160</v>
      </c>
      <c r="C201" s="279">
        <v>15547</v>
      </c>
      <c r="D201" s="217">
        <v>16087</v>
      </c>
      <c r="E201" s="217">
        <f t="shared" si="8"/>
        <v>540</v>
      </c>
      <c r="F201" s="207">
        <f t="shared" si="7"/>
        <v>0.03473338907827877</v>
      </c>
      <c r="G201" s="254"/>
    </row>
    <row r="202" spans="1:7" s="190" customFormat="1" ht="12.75" customHeight="1">
      <c r="A202" s="188">
        <v>11</v>
      </c>
      <c r="B202" s="253" t="s">
        <v>161</v>
      </c>
      <c r="C202" s="279">
        <v>54951</v>
      </c>
      <c r="D202" s="217">
        <v>42067</v>
      </c>
      <c r="E202" s="217">
        <f t="shared" si="8"/>
        <v>-12884</v>
      </c>
      <c r="F202" s="207">
        <f t="shared" si="7"/>
        <v>-0.23446343105675965</v>
      </c>
      <c r="G202" s="254"/>
    </row>
    <row r="203" spans="1:7" s="190" customFormat="1" ht="12.75" customHeight="1">
      <c r="A203" s="188">
        <v>12</v>
      </c>
      <c r="B203" s="253" t="s">
        <v>162</v>
      </c>
      <c r="C203" s="279">
        <v>85278</v>
      </c>
      <c r="D203" s="217">
        <v>77387</v>
      </c>
      <c r="E203" s="217">
        <f t="shared" si="8"/>
        <v>-7891</v>
      </c>
      <c r="F203" s="207">
        <f t="shared" si="7"/>
        <v>-0.09253265789535402</v>
      </c>
      <c r="G203" s="254"/>
    </row>
    <row r="204" spans="1:7" s="190" customFormat="1" ht="12.75" customHeight="1">
      <c r="A204" s="188">
        <v>13</v>
      </c>
      <c r="B204" s="253" t="s">
        <v>163</v>
      </c>
      <c r="C204" s="279">
        <v>123983</v>
      </c>
      <c r="D204" s="217">
        <v>101682</v>
      </c>
      <c r="E204" s="217">
        <f t="shared" si="8"/>
        <v>-22301</v>
      </c>
      <c r="F204" s="207">
        <f t="shared" si="7"/>
        <v>-0.17987143398691757</v>
      </c>
      <c r="G204" s="254"/>
    </row>
    <row r="205" spans="1:7" s="190" customFormat="1" ht="12.75" customHeight="1">
      <c r="A205" s="188">
        <v>14</v>
      </c>
      <c r="B205" s="253" t="s">
        <v>164</v>
      </c>
      <c r="C205" s="279">
        <v>37654</v>
      </c>
      <c r="D205" s="217">
        <v>33102</v>
      </c>
      <c r="E205" s="217">
        <f t="shared" si="8"/>
        <v>-4552</v>
      </c>
      <c r="F205" s="207">
        <f t="shared" si="7"/>
        <v>-0.12089021086737133</v>
      </c>
      <c r="G205" s="254"/>
    </row>
    <row r="206" spans="1:7" s="190" customFormat="1" ht="12.75" customHeight="1">
      <c r="A206" s="188">
        <v>15</v>
      </c>
      <c r="B206" s="253" t="s">
        <v>165</v>
      </c>
      <c r="C206" s="279">
        <v>36908</v>
      </c>
      <c r="D206" s="217">
        <v>22558</v>
      </c>
      <c r="E206" s="217">
        <f t="shared" si="8"/>
        <v>-14350</v>
      </c>
      <c r="F206" s="207">
        <f t="shared" si="7"/>
        <v>-0.3888045952097106</v>
      </c>
      <c r="G206" s="254"/>
    </row>
    <row r="207" spans="1:7" s="190" customFormat="1" ht="12.75" customHeight="1">
      <c r="A207" s="188">
        <v>16</v>
      </c>
      <c r="B207" s="253" t="s">
        <v>166</v>
      </c>
      <c r="C207" s="279">
        <v>18386</v>
      </c>
      <c r="D207" s="217">
        <v>20683</v>
      </c>
      <c r="E207" s="217">
        <f t="shared" si="8"/>
        <v>2297</v>
      </c>
      <c r="F207" s="207">
        <f t="shared" si="7"/>
        <v>0.12493201348852388</v>
      </c>
      <c r="G207" s="254"/>
    </row>
    <row r="208" spans="1:7" s="190" customFormat="1" ht="12.75" customHeight="1">
      <c r="A208" s="188">
        <v>17</v>
      </c>
      <c r="B208" s="253" t="s">
        <v>167</v>
      </c>
      <c r="C208" s="279">
        <v>92382</v>
      </c>
      <c r="D208" s="217">
        <v>81121</v>
      </c>
      <c r="E208" s="217">
        <f t="shared" si="8"/>
        <v>-11261</v>
      </c>
      <c r="F208" s="207">
        <f t="shared" si="7"/>
        <v>-0.12189604035418156</v>
      </c>
      <c r="G208" s="254"/>
    </row>
    <row r="209" spans="1:7" s="190" customFormat="1" ht="12.75" customHeight="1">
      <c r="A209" s="188">
        <v>18</v>
      </c>
      <c r="B209" s="253" t="s">
        <v>168</v>
      </c>
      <c r="C209" s="279">
        <v>70499</v>
      </c>
      <c r="D209" s="217">
        <v>54542</v>
      </c>
      <c r="E209" s="217">
        <f t="shared" si="8"/>
        <v>-15957</v>
      </c>
      <c r="F209" s="207">
        <f t="shared" si="7"/>
        <v>-0.2263436360799444</v>
      </c>
      <c r="G209" s="254"/>
    </row>
    <row r="210" spans="1:7" s="190" customFormat="1" ht="12.75" customHeight="1">
      <c r="A210" s="188">
        <v>19</v>
      </c>
      <c r="B210" s="253" t="s">
        <v>169</v>
      </c>
      <c r="C210" s="279">
        <v>63542</v>
      </c>
      <c r="D210" s="217">
        <v>50677</v>
      </c>
      <c r="E210" s="217">
        <f t="shared" si="8"/>
        <v>-12865</v>
      </c>
      <c r="F210" s="207">
        <f t="shared" si="7"/>
        <v>-0.20246451166157817</v>
      </c>
      <c r="G210" s="254"/>
    </row>
    <row r="211" spans="1:7" s="190" customFormat="1" ht="12.75" customHeight="1">
      <c r="A211" s="188">
        <v>20</v>
      </c>
      <c r="B211" s="253" t="s">
        <v>170</v>
      </c>
      <c r="C211" s="279">
        <v>66404</v>
      </c>
      <c r="D211" s="217">
        <v>52971</v>
      </c>
      <c r="E211" s="217">
        <f t="shared" si="8"/>
        <v>-13433</v>
      </c>
      <c r="F211" s="207">
        <f t="shared" si="7"/>
        <v>-0.20229203060056622</v>
      </c>
      <c r="G211" s="254"/>
    </row>
    <row r="212" spans="1:7" s="190" customFormat="1" ht="12.75" customHeight="1">
      <c r="A212" s="188">
        <v>21</v>
      </c>
      <c r="B212" s="253" t="s">
        <v>171</v>
      </c>
      <c r="C212" s="279">
        <v>110632</v>
      </c>
      <c r="D212" s="217">
        <v>75364</v>
      </c>
      <c r="E212" s="217">
        <f t="shared" si="8"/>
        <v>-35268</v>
      </c>
      <c r="F212" s="207">
        <f t="shared" si="7"/>
        <v>-0.3187866078530624</v>
      </c>
      <c r="G212" s="254"/>
    </row>
    <row r="213" spans="1:7" s="190" customFormat="1" ht="12.75" customHeight="1">
      <c r="A213" s="188">
        <v>22</v>
      </c>
      <c r="B213" s="253" t="s">
        <v>172</v>
      </c>
      <c r="C213" s="279">
        <v>70939</v>
      </c>
      <c r="D213" s="217">
        <v>39154</v>
      </c>
      <c r="E213" s="217">
        <f t="shared" si="8"/>
        <v>-31785</v>
      </c>
      <c r="F213" s="207">
        <f t="shared" si="7"/>
        <v>-0.44806101016366173</v>
      </c>
      <c r="G213" s="254"/>
    </row>
    <row r="214" spans="1:7" s="190" customFormat="1" ht="12.75" customHeight="1">
      <c r="A214" s="188">
        <v>23</v>
      </c>
      <c r="B214" s="253" t="s">
        <v>173</v>
      </c>
      <c r="C214" s="279">
        <v>73249</v>
      </c>
      <c r="D214" s="217">
        <v>54414</v>
      </c>
      <c r="E214" s="217">
        <f t="shared" si="8"/>
        <v>-18835</v>
      </c>
      <c r="F214" s="207">
        <f t="shared" si="7"/>
        <v>-0.25713661619953854</v>
      </c>
      <c r="G214" s="254"/>
    </row>
    <row r="215" spans="1:7" s="190" customFormat="1" ht="12.75" customHeight="1">
      <c r="A215" s="188">
        <v>24</v>
      </c>
      <c r="B215" s="253" t="s">
        <v>174</v>
      </c>
      <c r="C215" s="279">
        <v>56679</v>
      </c>
      <c r="D215" s="217">
        <v>43608</v>
      </c>
      <c r="E215" s="217">
        <f t="shared" si="8"/>
        <v>-13071</v>
      </c>
      <c r="F215" s="207">
        <f t="shared" si="7"/>
        <v>-0.2306145133118086</v>
      </c>
      <c r="G215" s="254"/>
    </row>
    <row r="216" spans="1:7" s="190" customFormat="1" ht="12.75" customHeight="1">
      <c r="A216" s="188">
        <v>25</v>
      </c>
      <c r="B216" s="253" t="s">
        <v>175</v>
      </c>
      <c r="C216" s="279">
        <v>38646</v>
      </c>
      <c r="D216" s="217">
        <v>27126</v>
      </c>
      <c r="E216" s="217">
        <f t="shared" si="8"/>
        <v>-11520</v>
      </c>
      <c r="F216" s="207">
        <f t="shared" si="7"/>
        <v>-0.29809035863996275</v>
      </c>
      <c r="G216" s="254"/>
    </row>
    <row r="217" spans="1:7" s="190" customFormat="1" ht="12.75" customHeight="1">
      <c r="A217" s="188">
        <v>26</v>
      </c>
      <c r="B217" s="253" t="s">
        <v>176</v>
      </c>
      <c r="C217" s="279">
        <v>27545</v>
      </c>
      <c r="D217" s="217">
        <v>25766</v>
      </c>
      <c r="E217" s="217">
        <f t="shared" si="8"/>
        <v>-1779</v>
      </c>
      <c r="F217" s="207">
        <f t="shared" si="7"/>
        <v>-0.06458522417861681</v>
      </c>
      <c r="G217" s="254"/>
    </row>
    <row r="218" spans="1:7" s="190" customFormat="1" ht="12.75" customHeight="1">
      <c r="A218" s="188">
        <v>27</v>
      </c>
      <c r="B218" s="253" t="s">
        <v>177</v>
      </c>
      <c r="C218" s="279">
        <v>49087</v>
      </c>
      <c r="D218" s="217">
        <v>39254</v>
      </c>
      <c r="E218" s="217">
        <f t="shared" si="8"/>
        <v>-9833</v>
      </c>
      <c r="F218" s="207">
        <f t="shared" si="7"/>
        <v>-0.20031780308431968</v>
      </c>
      <c r="G218" s="254"/>
    </row>
    <row r="219" spans="1:7" s="190" customFormat="1" ht="12.75" customHeight="1">
      <c r="A219" s="188">
        <v>28</v>
      </c>
      <c r="B219" s="253" t="s">
        <v>178</v>
      </c>
      <c r="C219" s="279">
        <v>30977</v>
      </c>
      <c r="D219" s="217">
        <v>25553</v>
      </c>
      <c r="E219" s="217">
        <f t="shared" si="8"/>
        <v>-5424</v>
      </c>
      <c r="F219" s="207">
        <f t="shared" si="7"/>
        <v>-0.1750976530974594</v>
      </c>
      <c r="G219" s="254"/>
    </row>
    <row r="220" spans="1:7" s="190" customFormat="1" ht="12.75" customHeight="1">
      <c r="A220" s="188">
        <v>29</v>
      </c>
      <c r="B220" s="253" t="s">
        <v>179</v>
      </c>
      <c r="C220" s="279">
        <v>39092</v>
      </c>
      <c r="D220" s="217">
        <v>38192</v>
      </c>
      <c r="E220" s="217">
        <f t="shared" si="8"/>
        <v>-900</v>
      </c>
      <c r="F220" s="207">
        <f t="shared" si="7"/>
        <v>-0.02302261332241891</v>
      </c>
      <c r="G220" s="254"/>
    </row>
    <row r="221" spans="1:7" s="190" customFormat="1" ht="12.75" customHeight="1">
      <c r="A221" s="188">
        <v>30</v>
      </c>
      <c r="B221" s="253" t="s">
        <v>180</v>
      </c>
      <c r="C221" s="279">
        <v>26426</v>
      </c>
      <c r="D221" s="217">
        <v>21433</v>
      </c>
      <c r="E221" s="217">
        <f t="shared" si="8"/>
        <v>-4993</v>
      </c>
      <c r="F221" s="207">
        <f t="shared" si="7"/>
        <v>-0.18894270793915083</v>
      </c>
      <c r="G221" s="254"/>
    </row>
    <row r="222" spans="1:8" s="190" customFormat="1" ht="12.75" customHeight="1">
      <c r="A222" s="188">
        <v>31</v>
      </c>
      <c r="B222" s="253" t="s">
        <v>181</v>
      </c>
      <c r="C222" s="279">
        <v>48539</v>
      </c>
      <c r="D222" s="217">
        <v>39453</v>
      </c>
      <c r="E222" s="217">
        <f t="shared" si="8"/>
        <v>-9086</v>
      </c>
      <c r="F222" s="207">
        <f t="shared" si="7"/>
        <v>-0.18718968252333176</v>
      </c>
      <c r="G222" s="254" t="s">
        <v>12</v>
      </c>
      <c r="H222" s="190" t="s">
        <v>12</v>
      </c>
    </row>
    <row r="223" spans="1:8" s="190" customFormat="1" ht="12.75" customHeight="1">
      <c r="A223" s="188">
        <v>32</v>
      </c>
      <c r="B223" s="253" t="s">
        <v>182</v>
      </c>
      <c r="C223" s="279">
        <v>50550</v>
      </c>
      <c r="D223" s="217">
        <v>46914</v>
      </c>
      <c r="E223" s="217">
        <f t="shared" si="8"/>
        <v>-3636</v>
      </c>
      <c r="F223" s="207">
        <f t="shared" si="7"/>
        <v>-0.07192878338278932</v>
      </c>
      <c r="G223" s="254"/>
      <c r="H223" s="190" t="s">
        <v>12</v>
      </c>
    </row>
    <row r="224" spans="1:7" ht="12.75" customHeight="1">
      <c r="A224" s="188">
        <v>33</v>
      </c>
      <c r="B224" s="253" t="s">
        <v>183</v>
      </c>
      <c r="C224" s="279">
        <v>32862</v>
      </c>
      <c r="D224" s="217">
        <v>24653</v>
      </c>
      <c r="E224" s="217">
        <f t="shared" si="8"/>
        <v>-8209</v>
      </c>
      <c r="F224" s="207">
        <f t="shared" si="7"/>
        <v>-0.24980220315257745</v>
      </c>
      <c r="G224" s="31"/>
    </row>
    <row r="225" spans="1:7" ht="12.75" customHeight="1">
      <c r="A225" s="34"/>
      <c r="B225" s="1" t="s">
        <v>27</v>
      </c>
      <c r="C225" s="219">
        <v>2151370</v>
      </c>
      <c r="D225" s="218">
        <v>1694020</v>
      </c>
      <c r="E225" s="217">
        <f t="shared" si="8"/>
        <v>-457350</v>
      </c>
      <c r="F225" s="142">
        <f t="shared" si="7"/>
        <v>-0.21258546879430318</v>
      </c>
      <c r="G225" s="31"/>
    </row>
    <row r="226" spans="1:7" ht="12.75" customHeight="1">
      <c r="A226" s="40"/>
      <c r="B226" s="2"/>
      <c r="C226" s="44"/>
      <c r="D226" s="45"/>
      <c r="E226" s="46"/>
      <c r="F226" s="38"/>
      <c r="G226" s="31"/>
    </row>
    <row r="227" spans="1:7" ht="12.75" customHeight="1">
      <c r="A227" s="25"/>
      <c r="B227" s="32"/>
      <c r="C227" s="32"/>
      <c r="D227" s="32"/>
      <c r="E227" s="32"/>
      <c r="G227" s="31"/>
    </row>
    <row r="228" spans="1:7" ht="12.75" customHeight="1">
      <c r="A228" s="306" t="s">
        <v>199</v>
      </c>
      <c r="B228" s="306"/>
      <c r="C228" s="306"/>
      <c r="D228" s="306"/>
      <c r="E228" s="306"/>
      <c r="F228" s="306"/>
      <c r="G228" s="306"/>
    </row>
    <row r="229" spans="1:7" ht="69.75" customHeight="1">
      <c r="A229" s="16" t="s">
        <v>20</v>
      </c>
      <c r="B229" s="16" t="s">
        <v>21</v>
      </c>
      <c r="C229" s="16" t="s">
        <v>215</v>
      </c>
      <c r="D229" s="16" t="s">
        <v>99</v>
      </c>
      <c r="E229" s="29" t="s">
        <v>6</v>
      </c>
      <c r="F229" s="16" t="s">
        <v>28</v>
      </c>
      <c r="G229" s="31"/>
    </row>
    <row r="230" spans="1:7" ht="12.75" customHeight="1">
      <c r="A230" s="16">
        <v>1</v>
      </c>
      <c r="B230" s="16">
        <v>2</v>
      </c>
      <c r="C230" s="16">
        <v>3</v>
      </c>
      <c r="D230" s="16">
        <v>4</v>
      </c>
      <c r="E230" s="16" t="s">
        <v>29</v>
      </c>
      <c r="F230" s="16">
        <v>6</v>
      </c>
      <c r="G230" s="31"/>
    </row>
    <row r="231" spans="1:7" ht="12.75" customHeight="1">
      <c r="A231" s="18">
        <v>1</v>
      </c>
      <c r="B231" s="204" t="s">
        <v>151</v>
      </c>
      <c r="C231" s="221">
        <v>150067</v>
      </c>
      <c r="D231" s="217">
        <v>154882</v>
      </c>
      <c r="E231" s="221">
        <f>D231-C231</f>
        <v>4815</v>
      </c>
      <c r="F231" s="143">
        <f>E231/C231</f>
        <v>0.03208566840144735</v>
      </c>
      <c r="G231" s="31"/>
    </row>
    <row r="232" spans="1:7" ht="12.75" customHeight="1">
      <c r="A232" s="18">
        <v>2</v>
      </c>
      <c r="B232" s="204" t="s">
        <v>152</v>
      </c>
      <c r="C232" s="221">
        <v>59418</v>
      </c>
      <c r="D232" s="217">
        <v>59905</v>
      </c>
      <c r="E232" s="221">
        <f aca="true" t="shared" si="9" ref="E232:E264">D232-C232</f>
        <v>487</v>
      </c>
      <c r="F232" s="143">
        <f aca="true" t="shared" si="10" ref="F232:F263">E232/C232</f>
        <v>0.008196169510922616</v>
      </c>
      <c r="G232" s="31"/>
    </row>
    <row r="233" spans="1:7" ht="12.75" customHeight="1">
      <c r="A233" s="18">
        <v>3</v>
      </c>
      <c r="B233" s="204" t="s">
        <v>153</v>
      </c>
      <c r="C233" s="221">
        <v>110633</v>
      </c>
      <c r="D233" s="217">
        <v>101533</v>
      </c>
      <c r="E233" s="221">
        <f t="shared" si="9"/>
        <v>-9100</v>
      </c>
      <c r="F233" s="143">
        <f t="shared" si="10"/>
        <v>-0.08225393869821844</v>
      </c>
      <c r="G233" s="31"/>
    </row>
    <row r="234" spans="1:7" ht="12.75" customHeight="1">
      <c r="A234" s="18">
        <v>4</v>
      </c>
      <c r="B234" s="204" t="s">
        <v>154</v>
      </c>
      <c r="C234" s="221">
        <v>91394</v>
      </c>
      <c r="D234" s="217">
        <v>95842</v>
      </c>
      <c r="E234" s="221">
        <f t="shared" si="9"/>
        <v>4448</v>
      </c>
      <c r="F234" s="143">
        <f t="shared" si="10"/>
        <v>0.04866840273978598</v>
      </c>
      <c r="G234" s="31"/>
    </row>
    <row r="235" spans="1:7" ht="12.75" customHeight="1">
      <c r="A235" s="18">
        <v>5</v>
      </c>
      <c r="B235" s="204" t="s">
        <v>155</v>
      </c>
      <c r="C235" s="221">
        <v>227858</v>
      </c>
      <c r="D235" s="217">
        <v>235344</v>
      </c>
      <c r="E235" s="221">
        <f t="shared" si="9"/>
        <v>7486</v>
      </c>
      <c r="F235" s="143">
        <f t="shared" si="10"/>
        <v>0.03285379490735458</v>
      </c>
      <c r="G235" s="31"/>
    </row>
    <row r="236" spans="1:7" ht="12.75" customHeight="1">
      <c r="A236" s="18">
        <v>6</v>
      </c>
      <c r="B236" s="204" t="s">
        <v>156</v>
      </c>
      <c r="C236" s="221">
        <v>59654</v>
      </c>
      <c r="D236" s="217">
        <v>63398</v>
      </c>
      <c r="E236" s="221">
        <f t="shared" si="9"/>
        <v>3744</v>
      </c>
      <c r="F236" s="143">
        <f t="shared" si="10"/>
        <v>0.06276192711301841</v>
      </c>
      <c r="G236" s="31"/>
    </row>
    <row r="237" spans="1:7" ht="12.75" customHeight="1">
      <c r="A237" s="18">
        <v>7</v>
      </c>
      <c r="B237" s="204" t="s">
        <v>157</v>
      </c>
      <c r="C237" s="221">
        <v>49417</v>
      </c>
      <c r="D237" s="217">
        <v>44393</v>
      </c>
      <c r="E237" s="221">
        <f t="shared" si="9"/>
        <v>-5024</v>
      </c>
      <c r="F237" s="143">
        <f t="shared" si="10"/>
        <v>-0.1016654187830099</v>
      </c>
      <c r="G237" s="31"/>
    </row>
    <row r="238" spans="1:7" ht="12.75" customHeight="1">
      <c r="A238" s="18">
        <v>8</v>
      </c>
      <c r="B238" s="204" t="s">
        <v>158</v>
      </c>
      <c r="C238" s="221">
        <v>106886</v>
      </c>
      <c r="D238" s="217">
        <v>110156</v>
      </c>
      <c r="E238" s="221">
        <f t="shared" si="9"/>
        <v>3270</v>
      </c>
      <c r="F238" s="143">
        <f t="shared" si="10"/>
        <v>0.030593342439608553</v>
      </c>
      <c r="G238" s="31"/>
    </row>
    <row r="239" spans="1:7" ht="12.75" customHeight="1">
      <c r="A239" s="18">
        <v>9</v>
      </c>
      <c r="B239" s="204" t="s">
        <v>159</v>
      </c>
      <c r="C239" s="221">
        <v>126032</v>
      </c>
      <c r="D239" s="217">
        <v>116568</v>
      </c>
      <c r="E239" s="221">
        <f t="shared" si="9"/>
        <v>-9464</v>
      </c>
      <c r="F239" s="143">
        <f t="shared" si="10"/>
        <v>-0.07509204011679574</v>
      </c>
      <c r="G239" s="31"/>
    </row>
    <row r="240" spans="1:7" ht="12.75" customHeight="1">
      <c r="A240" s="18">
        <v>10</v>
      </c>
      <c r="B240" s="204" t="s">
        <v>160</v>
      </c>
      <c r="C240" s="221">
        <v>28095</v>
      </c>
      <c r="D240" s="217">
        <v>25955</v>
      </c>
      <c r="E240" s="221">
        <f t="shared" si="9"/>
        <v>-2140</v>
      </c>
      <c r="F240" s="143">
        <f t="shared" si="10"/>
        <v>-0.07617013703505962</v>
      </c>
      <c r="G240" s="31"/>
    </row>
    <row r="241" spans="1:7" ht="12.75" customHeight="1">
      <c r="A241" s="18">
        <v>11</v>
      </c>
      <c r="B241" s="204" t="s">
        <v>161</v>
      </c>
      <c r="C241" s="221">
        <v>62310</v>
      </c>
      <c r="D241" s="217">
        <v>63445</v>
      </c>
      <c r="E241" s="221">
        <f t="shared" si="9"/>
        <v>1135</v>
      </c>
      <c r="F241" s="143">
        <f t="shared" si="10"/>
        <v>0.01821537473920719</v>
      </c>
      <c r="G241" s="31"/>
    </row>
    <row r="242" spans="1:7" ht="12.75" customHeight="1">
      <c r="A242" s="18">
        <v>12</v>
      </c>
      <c r="B242" s="204" t="s">
        <v>162</v>
      </c>
      <c r="C242" s="221">
        <v>118506</v>
      </c>
      <c r="D242" s="217">
        <v>117999</v>
      </c>
      <c r="E242" s="221">
        <f t="shared" si="9"/>
        <v>-507</v>
      </c>
      <c r="F242" s="143">
        <f t="shared" si="10"/>
        <v>-0.0042782643916763705</v>
      </c>
      <c r="G242" s="31"/>
    </row>
    <row r="243" spans="1:7" ht="12.75" customHeight="1">
      <c r="A243" s="18">
        <v>13</v>
      </c>
      <c r="B243" s="204" t="s">
        <v>163</v>
      </c>
      <c r="C243" s="221">
        <v>197321</v>
      </c>
      <c r="D243" s="217">
        <v>193105</v>
      </c>
      <c r="E243" s="221">
        <f t="shared" si="9"/>
        <v>-4216</v>
      </c>
      <c r="F243" s="143">
        <f t="shared" si="10"/>
        <v>-0.02136620025238064</v>
      </c>
      <c r="G243" s="31"/>
    </row>
    <row r="244" spans="1:7" ht="12.75" customHeight="1">
      <c r="A244" s="18">
        <v>14</v>
      </c>
      <c r="B244" s="204" t="s">
        <v>164</v>
      </c>
      <c r="C244" s="221">
        <v>52062</v>
      </c>
      <c r="D244" s="217">
        <v>49769</v>
      </c>
      <c r="E244" s="221">
        <f t="shared" si="9"/>
        <v>-2293</v>
      </c>
      <c r="F244" s="143">
        <f t="shared" si="10"/>
        <v>-0.04404364027505666</v>
      </c>
      <c r="G244" s="31"/>
    </row>
    <row r="245" spans="1:7" ht="12.75" customHeight="1">
      <c r="A245" s="18">
        <v>15</v>
      </c>
      <c r="B245" s="204" t="s">
        <v>165</v>
      </c>
      <c r="C245" s="221">
        <v>41976</v>
      </c>
      <c r="D245" s="217">
        <v>22086</v>
      </c>
      <c r="E245" s="221">
        <f t="shared" si="9"/>
        <v>-19890</v>
      </c>
      <c r="F245" s="143">
        <f t="shared" si="10"/>
        <v>-0.47384219554030876</v>
      </c>
      <c r="G245" s="31"/>
    </row>
    <row r="246" spans="1:7" ht="12.75" customHeight="1">
      <c r="A246" s="18">
        <v>16</v>
      </c>
      <c r="B246" s="204" t="s">
        <v>166</v>
      </c>
      <c r="C246" s="221">
        <v>22379</v>
      </c>
      <c r="D246" s="217">
        <v>22799</v>
      </c>
      <c r="E246" s="221">
        <f t="shared" si="9"/>
        <v>420</v>
      </c>
      <c r="F246" s="143">
        <f t="shared" si="10"/>
        <v>0.01876759461995621</v>
      </c>
      <c r="G246" s="31"/>
    </row>
    <row r="247" spans="1:7" ht="12.75" customHeight="1">
      <c r="A247" s="18">
        <v>17</v>
      </c>
      <c r="B247" s="204" t="s">
        <v>167</v>
      </c>
      <c r="C247" s="221">
        <v>94533</v>
      </c>
      <c r="D247" s="217">
        <v>103079</v>
      </c>
      <c r="E247" s="221">
        <f t="shared" si="9"/>
        <v>8546</v>
      </c>
      <c r="F247" s="143">
        <f t="shared" si="10"/>
        <v>0.09040229337903166</v>
      </c>
      <c r="G247" s="31"/>
    </row>
    <row r="248" spans="1:7" ht="12.75" customHeight="1">
      <c r="A248" s="18">
        <v>18</v>
      </c>
      <c r="B248" s="204" t="s">
        <v>168</v>
      </c>
      <c r="C248" s="221">
        <v>89774</v>
      </c>
      <c r="D248" s="217">
        <v>80600</v>
      </c>
      <c r="E248" s="221">
        <f t="shared" si="9"/>
        <v>-9174</v>
      </c>
      <c r="F248" s="143">
        <f t="shared" si="10"/>
        <v>-0.10218994363624212</v>
      </c>
      <c r="G248" s="31"/>
    </row>
    <row r="249" spans="1:7" ht="12.75" customHeight="1">
      <c r="A249" s="18">
        <v>19</v>
      </c>
      <c r="B249" s="204" t="s">
        <v>169</v>
      </c>
      <c r="C249" s="221">
        <v>79946</v>
      </c>
      <c r="D249" s="217">
        <v>77993</v>
      </c>
      <c r="E249" s="221">
        <f t="shared" si="9"/>
        <v>-1953</v>
      </c>
      <c r="F249" s="143">
        <f t="shared" si="10"/>
        <v>-0.024428989567958373</v>
      </c>
      <c r="G249" s="31"/>
    </row>
    <row r="250" spans="1:7" ht="12.75" customHeight="1">
      <c r="A250" s="18">
        <v>20</v>
      </c>
      <c r="B250" s="204" t="s">
        <v>170</v>
      </c>
      <c r="C250" s="221">
        <v>86208</v>
      </c>
      <c r="D250" s="217">
        <v>90707</v>
      </c>
      <c r="E250" s="221">
        <f t="shared" si="9"/>
        <v>4499</v>
      </c>
      <c r="F250" s="143">
        <f t="shared" si="10"/>
        <v>0.05218773199703044</v>
      </c>
      <c r="G250" s="31"/>
    </row>
    <row r="251" spans="1:7" ht="12.75" customHeight="1">
      <c r="A251" s="18">
        <v>21</v>
      </c>
      <c r="B251" s="204" t="s">
        <v>171</v>
      </c>
      <c r="C251" s="221">
        <v>117183</v>
      </c>
      <c r="D251" s="217">
        <v>95701</v>
      </c>
      <c r="E251" s="221">
        <f t="shared" si="9"/>
        <v>-21482</v>
      </c>
      <c r="F251" s="143">
        <f t="shared" si="10"/>
        <v>-0.18332010615874317</v>
      </c>
      <c r="G251" s="31"/>
    </row>
    <row r="252" spans="1:7" ht="12.75" customHeight="1">
      <c r="A252" s="18">
        <v>22</v>
      </c>
      <c r="B252" s="204" t="s">
        <v>172</v>
      </c>
      <c r="C252" s="221">
        <v>67820</v>
      </c>
      <c r="D252" s="217">
        <v>65139</v>
      </c>
      <c r="E252" s="221">
        <f t="shared" si="9"/>
        <v>-2681</v>
      </c>
      <c r="F252" s="143">
        <f t="shared" si="10"/>
        <v>-0.03953111176644058</v>
      </c>
      <c r="G252" s="31"/>
    </row>
    <row r="253" spans="1:7" ht="12.75" customHeight="1">
      <c r="A253" s="18">
        <v>23</v>
      </c>
      <c r="B253" s="204" t="s">
        <v>173</v>
      </c>
      <c r="C253" s="221">
        <v>90960</v>
      </c>
      <c r="D253" s="217">
        <v>78220</v>
      </c>
      <c r="E253" s="221">
        <f t="shared" si="9"/>
        <v>-12740</v>
      </c>
      <c r="F253" s="143">
        <f t="shared" si="10"/>
        <v>-0.14006156552330695</v>
      </c>
      <c r="G253" s="31"/>
    </row>
    <row r="254" spans="1:7" ht="12.75" customHeight="1">
      <c r="A254" s="18">
        <v>24</v>
      </c>
      <c r="B254" s="204" t="s">
        <v>174</v>
      </c>
      <c r="C254" s="221">
        <v>73933</v>
      </c>
      <c r="D254" s="217">
        <v>77186</v>
      </c>
      <c r="E254" s="221">
        <f t="shared" si="9"/>
        <v>3253</v>
      </c>
      <c r="F254" s="143">
        <f t="shared" si="10"/>
        <v>0.043999296660489906</v>
      </c>
      <c r="G254" s="31"/>
    </row>
    <row r="255" spans="1:7" ht="12.75" customHeight="1">
      <c r="A255" s="18">
        <v>25</v>
      </c>
      <c r="B255" s="204" t="s">
        <v>175</v>
      </c>
      <c r="C255" s="221">
        <v>38356</v>
      </c>
      <c r="D255" s="217">
        <v>34591</v>
      </c>
      <c r="E255" s="221">
        <f t="shared" si="9"/>
        <v>-3765</v>
      </c>
      <c r="F255" s="143">
        <f t="shared" si="10"/>
        <v>-0.09815934925435395</v>
      </c>
      <c r="G255" s="31"/>
    </row>
    <row r="256" spans="1:7" ht="12.75" customHeight="1">
      <c r="A256" s="18">
        <v>26</v>
      </c>
      <c r="B256" s="204" t="s">
        <v>176</v>
      </c>
      <c r="C256" s="221">
        <v>47875</v>
      </c>
      <c r="D256" s="217">
        <v>45547</v>
      </c>
      <c r="E256" s="221">
        <f t="shared" si="9"/>
        <v>-2328</v>
      </c>
      <c r="F256" s="143">
        <f t="shared" si="10"/>
        <v>-0.0486266318537859</v>
      </c>
      <c r="G256" s="31"/>
    </row>
    <row r="257" spans="1:7" ht="12.75" customHeight="1">
      <c r="A257" s="18">
        <v>27</v>
      </c>
      <c r="B257" s="204" t="s">
        <v>177</v>
      </c>
      <c r="C257" s="221">
        <v>73536</v>
      </c>
      <c r="D257" s="217">
        <v>68606</v>
      </c>
      <c r="E257" s="221">
        <f t="shared" si="9"/>
        <v>-4930</v>
      </c>
      <c r="F257" s="143">
        <f t="shared" si="10"/>
        <v>-0.06704199303742385</v>
      </c>
      <c r="G257" s="31"/>
    </row>
    <row r="258" spans="1:7" ht="12.75" customHeight="1">
      <c r="A258" s="18">
        <v>28</v>
      </c>
      <c r="B258" s="204" t="s">
        <v>178</v>
      </c>
      <c r="C258" s="221">
        <v>36263</v>
      </c>
      <c r="D258" s="217">
        <v>37154</v>
      </c>
      <c r="E258" s="221">
        <f t="shared" si="9"/>
        <v>891</v>
      </c>
      <c r="F258" s="143">
        <f t="shared" si="10"/>
        <v>0.024570498855582826</v>
      </c>
      <c r="G258" s="31"/>
    </row>
    <row r="259" spans="1:7" ht="12.75" customHeight="1">
      <c r="A259" s="18">
        <v>29</v>
      </c>
      <c r="B259" s="204" t="s">
        <v>179</v>
      </c>
      <c r="C259" s="221">
        <v>83028</v>
      </c>
      <c r="D259" s="217">
        <v>74801</v>
      </c>
      <c r="E259" s="221">
        <f t="shared" si="9"/>
        <v>-8227</v>
      </c>
      <c r="F259" s="143">
        <f t="shared" si="10"/>
        <v>-0.09908705496940791</v>
      </c>
      <c r="G259" s="31"/>
    </row>
    <row r="260" spans="1:7" ht="12.75" customHeight="1">
      <c r="A260" s="18">
        <v>30</v>
      </c>
      <c r="B260" s="204" t="s">
        <v>180</v>
      </c>
      <c r="C260" s="221">
        <v>28006</v>
      </c>
      <c r="D260" s="217">
        <v>31017</v>
      </c>
      <c r="E260" s="221">
        <f t="shared" si="9"/>
        <v>3011</v>
      </c>
      <c r="F260" s="143">
        <f t="shared" si="10"/>
        <v>0.10751267585517389</v>
      </c>
      <c r="G260" s="31"/>
    </row>
    <row r="261" spans="1:7" ht="12.75" customHeight="1">
      <c r="A261" s="18">
        <v>31</v>
      </c>
      <c r="B261" s="204" t="s">
        <v>181</v>
      </c>
      <c r="C261" s="221">
        <v>45383</v>
      </c>
      <c r="D261" s="217">
        <v>48067</v>
      </c>
      <c r="E261" s="221">
        <f t="shared" si="9"/>
        <v>2684</v>
      </c>
      <c r="F261" s="143">
        <f t="shared" si="10"/>
        <v>0.059141088072626316</v>
      </c>
      <c r="G261" s="31"/>
    </row>
    <row r="262" spans="1:7" ht="12.75" customHeight="1">
      <c r="A262" s="18">
        <v>32</v>
      </c>
      <c r="B262" s="204" t="s">
        <v>182</v>
      </c>
      <c r="C262" s="221">
        <v>75242</v>
      </c>
      <c r="D262" s="217">
        <v>76848</v>
      </c>
      <c r="E262" s="221">
        <f t="shared" si="9"/>
        <v>1606</v>
      </c>
      <c r="F262" s="143">
        <f t="shared" si="10"/>
        <v>0.021344461869700432</v>
      </c>
      <c r="G262" s="31"/>
    </row>
    <row r="263" spans="1:7" ht="12.75" customHeight="1">
      <c r="A263" s="18">
        <v>33</v>
      </c>
      <c r="B263" s="204" t="s">
        <v>183</v>
      </c>
      <c r="C263" s="221">
        <v>40798</v>
      </c>
      <c r="D263" s="217">
        <v>42574</v>
      </c>
      <c r="E263" s="221">
        <f t="shared" si="9"/>
        <v>1776</v>
      </c>
      <c r="F263" s="143">
        <f t="shared" si="10"/>
        <v>0.043531545664003135</v>
      </c>
      <c r="G263" s="31"/>
    </row>
    <row r="264" spans="1:7" ht="12.75" customHeight="1">
      <c r="A264" s="34"/>
      <c r="B264" s="1" t="s">
        <v>27</v>
      </c>
      <c r="C264" s="218">
        <v>2672852</v>
      </c>
      <c r="D264" s="218">
        <v>2605009</v>
      </c>
      <c r="E264" s="221">
        <f t="shared" si="9"/>
        <v>-67843</v>
      </c>
      <c r="F264" s="142">
        <f>E264/C264</f>
        <v>-0.025382250869109103</v>
      </c>
      <c r="G264" s="31"/>
    </row>
    <row r="265" spans="1:7" ht="12.75" customHeight="1">
      <c r="A265" s="25"/>
      <c r="B265" s="36"/>
      <c r="C265" s="37"/>
      <c r="D265" s="37"/>
      <c r="E265" s="37"/>
      <c r="F265" s="38"/>
      <c r="G265" s="31"/>
    </row>
    <row r="266" spans="1:7" ht="12.75" customHeight="1">
      <c r="A266" s="306" t="s">
        <v>200</v>
      </c>
      <c r="B266" s="306"/>
      <c r="C266" s="306"/>
      <c r="D266" s="306"/>
      <c r="E266" s="306"/>
      <c r="F266" s="306"/>
      <c r="G266" s="31"/>
    </row>
    <row r="267" spans="1:7" ht="70.5" customHeight="1">
      <c r="A267" s="16" t="s">
        <v>20</v>
      </c>
      <c r="B267" s="16" t="s">
        <v>21</v>
      </c>
      <c r="C267" s="16" t="s">
        <v>215</v>
      </c>
      <c r="D267" s="16" t="s">
        <v>99</v>
      </c>
      <c r="E267" s="29" t="s">
        <v>6</v>
      </c>
      <c r="F267" s="16" t="s">
        <v>28</v>
      </c>
      <c r="G267" s="31"/>
    </row>
    <row r="268" spans="1:7" ht="12.75" customHeight="1">
      <c r="A268" s="16">
        <v>1</v>
      </c>
      <c r="B268" s="16">
        <v>2</v>
      </c>
      <c r="C268" s="16">
        <v>3</v>
      </c>
      <c r="D268" s="16">
        <v>4</v>
      </c>
      <c r="E268" s="16" t="s">
        <v>29</v>
      </c>
      <c r="F268" s="16">
        <v>6</v>
      </c>
      <c r="G268" s="31"/>
    </row>
    <row r="269" spans="1:7" ht="12.75" customHeight="1">
      <c r="A269" s="188">
        <v>1</v>
      </c>
      <c r="B269" s="253" t="s">
        <v>151</v>
      </c>
      <c r="C269" s="279">
        <v>113294</v>
      </c>
      <c r="D269" s="217">
        <v>106014</v>
      </c>
      <c r="E269" s="217">
        <f>D269-C269</f>
        <v>-7280</v>
      </c>
      <c r="F269" s="207">
        <f aca="true" t="shared" si="11" ref="F269:F301">E269/C269</f>
        <v>-0.06425759528306883</v>
      </c>
      <c r="G269" s="31"/>
    </row>
    <row r="270" spans="1:7" ht="12.75" customHeight="1">
      <c r="A270" s="188">
        <v>2</v>
      </c>
      <c r="B270" s="253" t="s">
        <v>152</v>
      </c>
      <c r="C270" s="279">
        <v>36509</v>
      </c>
      <c r="D270" s="217">
        <v>37908</v>
      </c>
      <c r="E270" s="217">
        <f aca="true" t="shared" si="12" ref="E270:E302">D270-C270</f>
        <v>1399</v>
      </c>
      <c r="F270" s="207">
        <f t="shared" si="11"/>
        <v>0.038319318524199515</v>
      </c>
      <c r="G270" s="31"/>
    </row>
    <row r="271" spans="1:7" ht="12.75" customHeight="1">
      <c r="A271" s="188">
        <v>3</v>
      </c>
      <c r="B271" s="253" t="s">
        <v>153</v>
      </c>
      <c r="C271" s="279">
        <v>75291</v>
      </c>
      <c r="D271" s="217">
        <v>73325</v>
      </c>
      <c r="E271" s="217">
        <f t="shared" si="12"/>
        <v>-1966</v>
      </c>
      <c r="F271" s="207">
        <f t="shared" si="11"/>
        <v>-0.026112018700774328</v>
      </c>
      <c r="G271" s="31"/>
    </row>
    <row r="272" spans="1:7" ht="12.75" customHeight="1">
      <c r="A272" s="188">
        <v>4</v>
      </c>
      <c r="B272" s="253" t="s">
        <v>154</v>
      </c>
      <c r="C272" s="279">
        <v>60423</v>
      </c>
      <c r="D272" s="217">
        <v>63183</v>
      </c>
      <c r="E272" s="217">
        <f t="shared" si="12"/>
        <v>2760</v>
      </c>
      <c r="F272" s="207">
        <f t="shared" si="11"/>
        <v>0.0456779703093193</v>
      </c>
      <c r="G272" s="31"/>
    </row>
    <row r="273" spans="1:7" ht="12.75" customHeight="1">
      <c r="A273" s="188">
        <v>5</v>
      </c>
      <c r="B273" s="253" t="s">
        <v>155</v>
      </c>
      <c r="C273" s="279">
        <v>129989</v>
      </c>
      <c r="D273" s="217">
        <v>137474</v>
      </c>
      <c r="E273" s="217">
        <f t="shared" si="12"/>
        <v>7485</v>
      </c>
      <c r="F273" s="207">
        <f t="shared" si="11"/>
        <v>0.05758179538268623</v>
      </c>
      <c r="G273" s="31"/>
    </row>
    <row r="274" spans="1:7" ht="12.75" customHeight="1">
      <c r="A274" s="188">
        <v>6</v>
      </c>
      <c r="B274" s="253" t="s">
        <v>156</v>
      </c>
      <c r="C274" s="279">
        <v>37833</v>
      </c>
      <c r="D274" s="217">
        <v>41169</v>
      </c>
      <c r="E274" s="217">
        <f t="shared" si="12"/>
        <v>3336</v>
      </c>
      <c r="F274" s="207">
        <f t="shared" si="11"/>
        <v>0.08817698834350964</v>
      </c>
      <c r="G274" s="31"/>
    </row>
    <row r="275" spans="1:7" ht="12.75" customHeight="1">
      <c r="A275" s="188">
        <v>7</v>
      </c>
      <c r="B275" s="253" t="s">
        <v>157</v>
      </c>
      <c r="C275" s="279">
        <v>28328</v>
      </c>
      <c r="D275" s="217">
        <v>26555</v>
      </c>
      <c r="E275" s="217">
        <f t="shared" si="12"/>
        <v>-1773</v>
      </c>
      <c r="F275" s="207">
        <f t="shared" si="11"/>
        <v>-0.06258825190624118</v>
      </c>
      <c r="G275" s="31"/>
    </row>
    <row r="276" spans="1:7" ht="12.75" customHeight="1">
      <c r="A276" s="188">
        <v>8</v>
      </c>
      <c r="B276" s="253" t="s">
        <v>158</v>
      </c>
      <c r="C276" s="279">
        <v>76991</v>
      </c>
      <c r="D276" s="217">
        <v>79938</v>
      </c>
      <c r="E276" s="217">
        <f t="shared" si="12"/>
        <v>2947</v>
      </c>
      <c r="F276" s="207">
        <f t="shared" si="11"/>
        <v>0.03827720123131275</v>
      </c>
      <c r="G276" s="31"/>
    </row>
    <row r="277" spans="1:7" ht="12.75" customHeight="1">
      <c r="A277" s="188">
        <v>9</v>
      </c>
      <c r="B277" s="253" t="s">
        <v>159</v>
      </c>
      <c r="C277" s="279">
        <v>79067</v>
      </c>
      <c r="D277" s="217">
        <v>74693</v>
      </c>
      <c r="E277" s="217">
        <f t="shared" si="12"/>
        <v>-4374</v>
      </c>
      <c r="F277" s="207">
        <f t="shared" si="11"/>
        <v>-0.05532017150012015</v>
      </c>
      <c r="G277" s="31"/>
    </row>
    <row r="278" spans="1:7" ht="12.75" customHeight="1">
      <c r="A278" s="188">
        <v>10</v>
      </c>
      <c r="B278" s="253" t="s">
        <v>160</v>
      </c>
      <c r="C278" s="279">
        <v>14521</v>
      </c>
      <c r="D278" s="217">
        <v>16087</v>
      </c>
      <c r="E278" s="217">
        <f t="shared" si="12"/>
        <v>1566</v>
      </c>
      <c r="F278" s="207">
        <f t="shared" si="11"/>
        <v>0.10784381240961366</v>
      </c>
      <c r="G278" s="31"/>
    </row>
    <row r="279" spans="1:7" ht="12.75" customHeight="1">
      <c r="A279" s="188">
        <v>11</v>
      </c>
      <c r="B279" s="253" t="s">
        <v>161</v>
      </c>
      <c r="C279" s="279">
        <v>39067</v>
      </c>
      <c r="D279" s="217">
        <v>42067</v>
      </c>
      <c r="E279" s="217">
        <f t="shared" si="12"/>
        <v>3000</v>
      </c>
      <c r="F279" s="207">
        <f t="shared" si="11"/>
        <v>0.07679115365909847</v>
      </c>
      <c r="G279" s="31"/>
    </row>
    <row r="280" spans="1:7" ht="12.75" customHeight="1">
      <c r="A280" s="188">
        <v>12</v>
      </c>
      <c r="B280" s="253" t="s">
        <v>162</v>
      </c>
      <c r="C280" s="279">
        <v>74994</v>
      </c>
      <c r="D280" s="217">
        <v>77387</v>
      </c>
      <c r="E280" s="217">
        <f t="shared" si="12"/>
        <v>2393</v>
      </c>
      <c r="F280" s="207">
        <f t="shared" si="11"/>
        <v>0.031909219404219</v>
      </c>
      <c r="G280" s="31"/>
    </row>
    <row r="281" spans="1:7" ht="12.75" customHeight="1">
      <c r="A281" s="188">
        <v>13</v>
      </c>
      <c r="B281" s="253" t="s">
        <v>163</v>
      </c>
      <c r="C281" s="279">
        <v>100130</v>
      </c>
      <c r="D281" s="217">
        <v>101682</v>
      </c>
      <c r="E281" s="217">
        <f t="shared" si="12"/>
        <v>1552</v>
      </c>
      <c r="F281" s="207">
        <f t="shared" si="11"/>
        <v>0.015499850194746829</v>
      </c>
      <c r="G281" s="31"/>
    </row>
    <row r="282" spans="1:7" ht="12.75" customHeight="1">
      <c r="A282" s="188">
        <v>14</v>
      </c>
      <c r="B282" s="253" t="s">
        <v>164</v>
      </c>
      <c r="C282" s="279">
        <v>33104</v>
      </c>
      <c r="D282" s="217">
        <v>33102</v>
      </c>
      <c r="E282" s="217">
        <f t="shared" si="12"/>
        <v>-2</v>
      </c>
      <c r="F282" s="207">
        <f t="shared" si="11"/>
        <v>-6.041565973900435E-05</v>
      </c>
      <c r="G282" s="31"/>
    </row>
    <row r="283" spans="1:7" ht="12.75" customHeight="1">
      <c r="A283" s="188">
        <v>15</v>
      </c>
      <c r="B283" s="253" t="s">
        <v>165</v>
      </c>
      <c r="C283" s="279">
        <v>27126</v>
      </c>
      <c r="D283" s="217">
        <v>22558</v>
      </c>
      <c r="E283" s="217">
        <f t="shared" si="12"/>
        <v>-4568</v>
      </c>
      <c r="F283" s="207">
        <f t="shared" si="11"/>
        <v>-0.16839932168399321</v>
      </c>
      <c r="G283" s="31"/>
    </row>
    <row r="284" spans="1:7" ht="12.75" customHeight="1">
      <c r="A284" s="188">
        <v>16</v>
      </c>
      <c r="B284" s="253" t="s">
        <v>166</v>
      </c>
      <c r="C284" s="279">
        <v>18747</v>
      </c>
      <c r="D284" s="217">
        <v>20683</v>
      </c>
      <c r="E284" s="217">
        <f t="shared" si="12"/>
        <v>1936</v>
      </c>
      <c r="F284" s="207">
        <f t="shared" si="11"/>
        <v>0.103269856510375</v>
      </c>
      <c r="G284" s="31"/>
    </row>
    <row r="285" spans="1:7" ht="12.75" customHeight="1">
      <c r="A285" s="188">
        <v>17</v>
      </c>
      <c r="B285" s="253" t="s">
        <v>167</v>
      </c>
      <c r="C285" s="279">
        <v>76222</v>
      </c>
      <c r="D285" s="217">
        <v>81121</v>
      </c>
      <c r="E285" s="217">
        <f t="shared" si="12"/>
        <v>4899</v>
      </c>
      <c r="F285" s="207">
        <f t="shared" si="11"/>
        <v>0.06427278213639107</v>
      </c>
      <c r="G285" s="31"/>
    </row>
    <row r="286" spans="1:7" ht="12.75" customHeight="1">
      <c r="A286" s="188">
        <v>18</v>
      </c>
      <c r="B286" s="253" t="s">
        <v>168</v>
      </c>
      <c r="C286" s="279">
        <v>58804</v>
      </c>
      <c r="D286" s="217">
        <v>54542</v>
      </c>
      <c r="E286" s="217">
        <f t="shared" si="12"/>
        <v>-4262</v>
      </c>
      <c r="F286" s="207">
        <f t="shared" si="11"/>
        <v>-0.07247806271682199</v>
      </c>
      <c r="G286" s="31"/>
    </row>
    <row r="287" spans="1:7" ht="12.75" customHeight="1">
      <c r="A287" s="188">
        <v>19</v>
      </c>
      <c r="B287" s="253" t="s">
        <v>169</v>
      </c>
      <c r="C287" s="279">
        <v>50400</v>
      </c>
      <c r="D287" s="217">
        <v>50677</v>
      </c>
      <c r="E287" s="217">
        <f t="shared" si="12"/>
        <v>277</v>
      </c>
      <c r="F287" s="207">
        <f t="shared" si="11"/>
        <v>0.005496031746031746</v>
      </c>
      <c r="G287" s="31"/>
    </row>
    <row r="288" spans="1:8" ht="12.75" customHeight="1">
      <c r="A288" s="188">
        <v>20</v>
      </c>
      <c r="B288" s="253" t="s">
        <v>170</v>
      </c>
      <c r="C288" s="279">
        <v>60148</v>
      </c>
      <c r="D288" s="217">
        <v>52971</v>
      </c>
      <c r="E288" s="217">
        <f t="shared" si="12"/>
        <v>-7177</v>
      </c>
      <c r="F288" s="207">
        <f t="shared" si="11"/>
        <v>-0.11932233823236017</v>
      </c>
      <c r="G288" s="31"/>
      <c r="H288" s="10" t="s">
        <v>12</v>
      </c>
    </row>
    <row r="289" spans="1:7" ht="12.75" customHeight="1">
      <c r="A289" s="188">
        <v>21</v>
      </c>
      <c r="B289" s="253" t="s">
        <v>171</v>
      </c>
      <c r="C289" s="279">
        <v>75986</v>
      </c>
      <c r="D289" s="217">
        <v>75364</v>
      </c>
      <c r="E289" s="217">
        <f t="shared" si="12"/>
        <v>-622</v>
      </c>
      <c r="F289" s="207">
        <f t="shared" si="11"/>
        <v>-0.008185718421814545</v>
      </c>
      <c r="G289" s="31"/>
    </row>
    <row r="290" spans="1:7" ht="12.75" customHeight="1">
      <c r="A290" s="188">
        <v>22</v>
      </c>
      <c r="B290" s="253" t="s">
        <v>172</v>
      </c>
      <c r="C290" s="279">
        <v>46611</v>
      </c>
      <c r="D290" s="217">
        <v>39154</v>
      </c>
      <c r="E290" s="217">
        <f t="shared" si="12"/>
        <v>-7457</v>
      </c>
      <c r="F290" s="207">
        <f t="shared" si="11"/>
        <v>-0.15998369483598293</v>
      </c>
      <c r="G290" s="31"/>
    </row>
    <row r="291" spans="1:7" ht="12.75" customHeight="1">
      <c r="A291" s="188">
        <v>23</v>
      </c>
      <c r="B291" s="253" t="s">
        <v>173</v>
      </c>
      <c r="C291" s="279">
        <v>66836</v>
      </c>
      <c r="D291" s="217">
        <v>54414</v>
      </c>
      <c r="E291" s="217">
        <f t="shared" si="12"/>
        <v>-12422</v>
      </c>
      <c r="F291" s="207">
        <f t="shared" si="11"/>
        <v>-0.18585792088096237</v>
      </c>
      <c r="G291" s="31"/>
    </row>
    <row r="292" spans="1:7" ht="12.75" customHeight="1">
      <c r="A292" s="188">
        <v>24</v>
      </c>
      <c r="B292" s="253" t="s">
        <v>174</v>
      </c>
      <c r="C292" s="279">
        <v>44056</v>
      </c>
      <c r="D292" s="217">
        <v>43608</v>
      </c>
      <c r="E292" s="217">
        <f t="shared" si="12"/>
        <v>-448</v>
      </c>
      <c r="F292" s="207">
        <f t="shared" si="11"/>
        <v>-0.010168875976030507</v>
      </c>
      <c r="G292" s="31"/>
    </row>
    <row r="293" spans="1:7" ht="12.75" customHeight="1">
      <c r="A293" s="188">
        <v>25</v>
      </c>
      <c r="B293" s="253" t="s">
        <v>175</v>
      </c>
      <c r="C293" s="279">
        <v>26137</v>
      </c>
      <c r="D293" s="217">
        <v>27126</v>
      </c>
      <c r="E293" s="217">
        <f t="shared" si="12"/>
        <v>989</v>
      </c>
      <c r="F293" s="207">
        <f t="shared" si="11"/>
        <v>0.0378390787006925</v>
      </c>
      <c r="G293" s="31"/>
    </row>
    <row r="294" spans="1:7" ht="12.75" customHeight="1">
      <c r="A294" s="188">
        <v>26</v>
      </c>
      <c r="B294" s="253" t="s">
        <v>176</v>
      </c>
      <c r="C294" s="279">
        <v>27293</v>
      </c>
      <c r="D294" s="217">
        <v>25766</v>
      </c>
      <c r="E294" s="217">
        <f t="shared" si="12"/>
        <v>-1527</v>
      </c>
      <c r="F294" s="207">
        <f t="shared" si="11"/>
        <v>-0.05594841168065071</v>
      </c>
      <c r="G294" s="31"/>
    </row>
    <row r="295" spans="1:7" ht="12.75" customHeight="1">
      <c r="A295" s="188">
        <v>27</v>
      </c>
      <c r="B295" s="253" t="s">
        <v>177</v>
      </c>
      <c r="C295" s="279">
        <v>60323</v>
      </c>
      <c r="D295" s="217">
        <v>39254</v>
      </c>
      <c r="E295" s="217">
        <f t="shared" si="12"/>
        <v>-21069</v>
      </c>
      <c r="F295" s="207">
        <f t="shared" si="11"/>
        <v>-0.3492697644347927</v>
      </c>
      <c r="G295" s="31"/>
    </row>
    <row r="296" spans="1:7" ht="12.75" customHeight="1">
      <c r="A296" s="188">
        <v>28</v>
      </c>
      <c r="B296" s="253" t="s">
        <v>178</v>
      </c>
      <c r="C296" s="279">
        <v>23586</v>
      </c>
      <c r="D296" s="217">
        <v>25553</v>
      </c>
      <c r="E296" s="217">
        <f t="shared" si="12"/>
        <v>1967</v>
      </c>
      <c r="F296" s="207">
        <f t="shared" si="11"/>
        <v>0.08339693038243026</v>
      </c>
      <c r="G296" s="31"/>
    </row>
    <row r="297" spans="1:7" ht="12.75" customHeight="1">
      <c r="A297" s="188">
        <v>29</v>
      </c>
      <c r="B297" s="253" t="s">
        <v>179</v>
      </c>
      <c r="C297" s="279">
        <v>39190</v>
      </c>
      <c r="D297" s="217">
        <v>38192</v>
      </c>
      <c r="E297" s="217">
        <f t="shared" si="12"/>
        <v>-998</v>
      </c>
      <c r="F297" s="207">
        <f t="shared" si="11"/>
        <v>-0.02546568002041337</v>
      </c>
      <c r="G297" s="31"/>
    </row>
    <row r="298" spans="1:7" ht="12.75" customHeight="1">
      <c r="A298" s="188">
        <v>30</v>
      </c>
      <c r="B298" s="253" t="s">
        <v>180</v>
      </c>
      <c r="C298" s="279">
        <v>18543</v>
      </c>
      <c r="D298" s="217">
        <v>21433</v>
      </c>
      <c r="E298" s="217">
        <f t="shared" si="12"/>
        <v>2890</v>
      </c>
      <c r="F298" s="207">
        <f t="shared" si="11"/>
        <v>0.1558539610634741</v>
      </c>
      <c r="G298" s="31"/>
    </row>
    <row r="299" spans="1:7" ht="12.75" customHeight="1">
      <c r="A299" s="188">
        <v>31</v>
      </c>
      <c r="B299" s="253" t="s">
        <v>181</v>
      </c>
      <c r="C299" s="279">
        <v>35985</v>
      </c>
      <c r="D299" s="217">
        <v>39453</v>
      </c>
      <c r="E299" s="217">
        <f t="shared" si="12"/>
        <v>3468</v>
      </c>
      <c r="F299" s="207">
        <f t="shared" si="11"/>
        <v>0.09637348895373073</v>
      </c>
      <c r="G299" s="31"/>
    </row>
    <row r="300" spans="1:7" ht="12.75" customHeight="1">
      <c r="A300" s="188">
        <v>32</v>
      </c>
      <c r="B300" s="253" t="s">
        <v>182</v>
      </c>
      <c r="C300" s="279">
        <v>43613</v>
      </c>
      <c r="D300" s="217">
        <v>46914</v>
      </c>
      <c r="E300" s="217">
        <f t="shared" si="12"/>
        <v>3301</v>
      </c>
      <c r="F300" s="207">
        <f t="shared" si="11"/>
        <v>0.07568844151973035</v>
      </c>
      <c r="G300" s="31"/>
    </row>
    <row r="301" spans="1:7" ht="12.75" customHeight="1">
      <c r="A301" s="188">
        <v>33</v>
      </c>
      <c r="B301" s="253" t="s">
        <v>183</v>
      </c>
      <c r="C301" s="279">
        <v>25229</v>
      </c>
      <c r="D301" s="217">
        <v>24653</v>
      </c>
      <c r="E301" s="217">
        <f t="shared" si="12"/>
        <v>-576</v>
      </c>
      <c r="F301" s="207">
        <f t="shared" si="11"/>
        <v>-0.02283086923778192</v>
      </c>
      <c r="G301" s="31"/>
    </row>
    <row r="302" spans="1:7" ht="12.75" customHeight="1">
      <c r="A302" s="188"/>
      <c r="B302" s="1" t="s">
        <v>27</v>
      </c>
      <c r="C302" s="219">
        <v>1724387.5</v>
      </c>
      <c r="D302" s="218">
        <v>1694020</v>
      </c>
      <c r="E302" s="280">
        <f t="shared" si="12"/>
        <v>-30367.5</v>
      </c>
      <c r="F302" s="142">
        <f>E302/C302</f>
        <v>-0.017610600865524715</v>
      </c>
      <c r="G302" s="31"/>
    </row>
    <row r="303" spans="1:7" ht="12.75" customHeight="1">
      <c r="A303" s="40"/>
      <c r="B303" s="2"/>
      <c r="C303" s="144"/>
      <c r="D303" s="184"/>
      <c r="E303" s="184"/>
      <c r="F303" s="145"/>
      <c r="G303" s="31"/>
    </row>
    <row r="304" spans="1:8" ht="14.25">
      <c r="A304" s="47" t="s">
        <v>216</v>
      </c>
      <c r="B304" s="48"/>
      <c r="C304" s="48"/>
      <c r="D304" s="48"/>
      <c r="E304" s="48"/>
      <c r="F304" s="48"/>
      <c r="G304" s="48"/>
      <c r="H304" s="48"/>
    </row>
    <row r="305" spans="1:6" ht="46.5" customHeight="1">
      <c r="A305" s="49" t="s">
        <v>30</v>
      </c>
      <c r="B305" s="49" t="s">
        <v>31</v>
      </c>
      <c r="C305" s="50" t="s">
        <v>217</v>
      </c>
      <c r="D305" s="50" t="s">
        <v>218</v>
      </c>
      <c r="E305" s="49" t="s">
        <v>32</v>
      </c>
      <c r="F305" s="51"/>
    </row>
    <row r="306" spans="1:6" ht="13.5" customHeight="1">
      <c r="A306" s="49">
        <v>1</v>
      </c>
      <c r="B306" s="49">
        <v>2</v>
      </c>
      <c r="C306" s="50">
        <v>3</v>
      </c>
      <c r="D306" s="50">
        <v>4</v>
      </c>
      <c r="E306" s="49">
        <v>5</v>
      </c>
      <c r="F306" s="51"/>
    </row>
    <row r="307" spans="1:7" ht="12.75" customHeight="1">
      <c r="A307" s="18">
        <v>1</v>
      </c>
      <c r="B307" s="204" t="s">
        <v>151</v>
      </c>
      <c r="C307" s="217">
        <v>65313528</v>
      </c>
      <c r="D307" s="217">
        <v>63397728</v>
      </c>
      <c r="E307" s="207">
        <f aca="true" t="shared" si="13" ref="E307:E340">D307/C307</f>
        <v>0.9706676387164387</v>
      </c>
      <c r="F307" s="144"/>
      <c r="G307" s="31"/>
    </row>
    <row r="308" spans="1:7" ht="12.75" customHeight="1">
      <c r="A308" s="18">
        <v>2</v>
      </c>
      <c r="B308" s="204" t="s">
        <v>152</v>
      </c>
      <c r="C308" s="217">
        <v>23790082</v>
      </c>
      <c r="D308" s="217">
        <v>23768559</v>
      </c>
      <c r="E308" s="207">
        <f t="shared" si="13"/>
        <v>0.9990952952579146</v>
      </c>
      <c r="F308" s="144" t="s">
        <v>12</v>
      </c>
      <c r="G308" s="31"/>
    </row>
    <row r="309" spans="1:7" ht="12.75" customHeight="1">
      <c r="A309" s="18">
        <v>3</v>
      </c>
      <c r="B309" s="204" t="s">
        <v>153</v>
      </c>
      <c r="C309" s="217">
        <v>46109152</v>
      </c>
      <c r="D309" s="217">
        <v>42490494</v>
      </c>
      <c r="E309" s="207">
        <f t="shared" si="13"/>
        <v>0.9215197451473408</v>
      </c>
      <c r="F309" s="144"/>
      <c r="G309" s="31"/>
    </row>
    <row r="310" spans="1:7" ht="12.75" customHeight="1">
      <c r="A310" s="18">
        <v>4</v>
      </c>
      <c r="B310" s="204" t="s">
        <v>154</v>
      </c>
      <c r="C310" s="217">
        <v>37650802</v>
      </c>
      <c r="D310" s="217">
        <v>38643075</v>
      </c>
      <c r="E310" s="207">
        <f t="shared" si="13"/>
        <v>1.0263546311709375</v>
      </c>
      <c r="F310" s="144"/>
      <c r="G310" s="31"/>
    </row>
    <row r="311" spans="1:7" ht="12.75" customHeight="1">
      <c r="A311" s="18">
        <v>5</v>
      </c>
      <c r="B311" s="204" t="s">
        <v>155</v>
      </c>
      <c r="C311" s="217">
        <v>88746118</v>
      </c>
      <c r="D311" s="217">
        <v>90594774</v>
      </c>
      <c r="E311" s="207">
        <f t="shared" si="13"/>
        <v>1.0208308379190174</v>
      </c>
      <c r="F311" s="144"/>
      <c r="G311" s="31"/>
    </row>
    <row r="312" spans="1:7" ht="12.75" customHeight="1">
      <c r="A312" s="18">
        <v>6</v>
      </c>
      <c r="B312" s="204" t="s">
        <v>156</v>
      </c>
      <c r="C312" s="217">
        <v>24176776</v>
      </c>
      <c r="D312" s="217">
        <v>25409781</v>
      </c>
      <c r="E312" s="207">
        <f t="shared" si="13"/>
        <v>1.0509995625554045</v>
      </c>
      <c r="F312" s="144"/>
      <c r="G312" s="31"/>
    </row>
    <row r="313" spans="1:7" ht="12.75" customHeight="1">
      <c r="A313" s="18">
        <v>7</v>
      </c>
      <c r="B313" s="204" t="s">
        <v>157</v>
      </c>
      <c r="C313" s="217">
        <v>19280760</v>
      </c>
      <c r="D313" s="217">
        <v>17240364</v>
      </c>
      <c r="E313" s="207">
        <f t="shared" si="13"/>
        <v>0.8941745034946755</v>
      </c>
      <c r="F313" s="144"/>
      <c r="G313" s="31"/>
    </row>
    <row r="314" spans="1:7" ht="12.75" customHeight="1">
      <c r="A314" s="18">
        <v>8</v>
      </c>
      <c r="B314" s="204" t="s">
        <v>158</v>
      </c>
      <c r="C314" s="217">
        <v>45601372</v>
      </c>
      <c r="D314" s="217">
        <v>46192842</v>
      </c>
      <c r="E314" s="207">
        <f t="shared" si="13"/>
        <v>1.0129704430822828</v>
      </c>
      <c r="F314" s="144"/>
      <c r="G314" s="31"/>
    </row>
    <row r="315" spans="1:7" ht="12.75" customHeight="1">
      <c r="A315" s="18">
        <v>9</v>
      </c>
      <c r="B315" s="204" t="s">
        <v>159</v>
      </c>
      <c r="C315" s="217">
        <v>50864614</v>
      </c>
      <c r="D315" s="217">
        <v>46476423</v>
      </c>
      <c r="E315" s="207">
        <f t="shared" si="13"/>
        <v>0.9137280192473298</v>
      </c>
      <c r="F315" s="144"/>
      <c r="G315" s="31"/>
    </row>
    <row r="316" spans="1:7" ht="12.75" customHeight="1">
      <c r="A316" s="18">
        <v>10</v>
      </c>
      <c r="B316" s="204" t="s">
        <v>160</v>
      </c>
      <c r="C316" s="217">
        <v>10568706</v>
      </c>
      <c r="D316" s="217">
        <v>10216206</v>
      </c>
      <c r="E316" s="207">
        <f t="shared" si="13"/>
        <v>0.9666468156082684</v>
      </c>
      <c r="F316" s="144"/>
      <c r="G316" s="31"/>
    </row>
    <row r="317" spans="1:7" ht="12.75" customHeight="1">
      <c r="A317" s="18">
        <v>11</v>
      </c>
      <c r="B317" s="204" t="s">
        <v>161</v>
      </c>
      <c r="C317" s="217">
        <v>25141372</v>
      </c>
      <c r="D317" s="217">
        <v>25639416</v>
      </c>
      <c r="E317" s="207">
        <f t="shared" si="13"/>
        <v>1.0198097383070424</v>
      </c>
      <c r="F317" s="144"/>
      <c r="G317" s="31"/>
    </row>
    <row r="318" spans="1:7" ht="12.75" customHeight="1">
      <c r="A318" s="18">
        <v>12</v>
      </c>
      <c r="B318" s="204" t="s">
        <v>162</v>
      </c>
      <c r="C318" s="217">
        <v>47987876</v>
      </c>
      <c r="D318" s="217">
        <v>47478798</v>
      </c>
      <c r="E318" s="207">
        <f t="shared" si="13"/>
        <v>0.9893915288103187</v>
      </c>
      <c r="F318" s="144"/>
      <c r="G318" s="31"/>
    </row>
    <row r="319" spans="1:7" ht="12.75" customHeight="1">
      <c r="A319" s="18">
        <v>13</v>
      </c>
      <c r="B319" s="204" t="s">
        <v>163</v>
      </c>
      <c r="C319" s="217">
        <v>73767910</v>
      </c>
      <c r="D319" s="217">
        <v>71633241</v>
      </c>
      <c r="E319" s="207">
        <f t="shared" si="13"/>
        <v>0.9710623630247895</v>
      </c>
      <c r="F319" s="144"/>
      <c r="G319" s="31"/>
    </row>
    <row r="320" spans="1:7" ht="12.75" customHeight="1">
      <c r="A320" s="18">
        <v>14</v>
      </c>
      <c r="B320" s="204" t="s">
        <v>164</v>
      </c>
      <c r="C320" s="217">
        <v>21121106</v>
      </c>
      <c r="D320" s="217">
        <v>20137653</v>
      </c>
      <c r="E320" s="207">
        <f t="shared" si="13"/>
        <v>0.953437428892218</v>
      </c>
      <c r="F320" s="144"/>
      <c r="G320" s="31"/>
    </row>
    <row r="321" spans="1:7" ht="12.75" customHeight="1">
      <c r="A321" s="18">
        <v>15</v>
      </c>
      <c r="B321" s="204" t="s">
        <v>165</v>
      </c>
      <c r="C321" s="217">
        <v>17137172</v>
      </c>
      <c r="D321" s="217">
        <v>10848492</v>
      </c>
      <c r="E321" s="207">
        <f t="shared" si="13"/>
        <v>0.633038636713222</v>
      </c>
      <c r="F321" s="144"/>
      <c r="G321" s="31"/>
    </row>
    <row r="322" spans="1:7" ht="12.75" customHeight="1">
      <c r="A322" s="18">
        <v>16</v>
      </c>
      <c r="B322" s="204" t="s">
        <v>166</v>
      </c>
      <c r="C322" s="217">
        <v>10199310</v>
      </c>
      <c r="D322" s="217">
        <v>10566126</v>
      </c>
      <c r="E322" s="207">
        <f t="shared" si="13"/>
        <v>1.0359647858531607</v>
      </c>
      <c r="F322" s="144"/>
      <c r="G322" s="31"/>
    </row>
    <row r="323" spans="1:7" ht="12.75" customHeight="1">
      <c r="A323" s="18">
        <v>17</v>
      </c>
      <c r="B323" s="204" t="s">
        <v>167</v>
      </c>
      <c r="C323" s="217">
        <v>42347116</v>
      </c>
      <c r="D323" s="217">
        <v>44760600</v>
      </c>
      <c r="E323" s="207">
        <f t="shared" si="13"/>
        <v>1.056992877625952</v>
      </c>
      <c r="F323" s="144"/>
      <c r="G323" s="31"/>
    </row>
    <row r="324" spans="1:7" ht="12.75" customHeight="1">
      <c r="A324" s="18">
        <v>18</v>
      </c>
      <c r="B324" s="204" t="s">
        <v>168</v>
      </c>
      <c r="C324" s="217">
        <v>36847344</v>
      </c>
      <c r="D324" s="217">
        <v>32839506</v>
      </c>
      <c r="E324" s="207">
        <f t="shared" si="13"/>
        <v>0.8912312920030274</v>
      </c>
      <c r="F324" s="144"/>
      <c r="G324" s="31"/>
    </row>
    <row r="325" spans="1:7" ht="12.75" customHeight="1">
      <c r="A325" s="18">
        <v>19</v>
      </c>
      <c r="B325" s="204" t="s">
        <v>169</v>
      </c>
      <c r="C325" s="217">
        <v>32325870</v>
      </c>
      <c r="D325" s="217">
        <v>31266810</v>
      </c>
      <c r="E325" s="207">
        <f t="shared" si="13"/>
        <v>0.9672380047311951</v>
      </c>
      <c r="F325" s="144"/>
      <c r="G325" s="31" t="s">
        <v>12</v>
      </c>
    </row>
    <row r="326" spans="1:7" ht="12.75" customHeight="1">
      <c r="A326" s="18">
        <v>20</v>
      </c>
      <c r="B326" s="204" t="s">
        <v>170</v>
      </c>
      <c r="C326" s="217">
        <v>36296226</v>
      </c>
      <c r="D326" s="217">
        <v>34913754</v>
      </c>
      <c r="E326" s="207">
        <f t="shared" si="13"/>
        <v>0.9619114119467957</v>
      </c>
      <c r="F326" s="144"/>
      <c r="G326" s="31"/>
    </row>
    <row r="327" spans="1:7" ht="12.75" customHeight="1">
      <c r="A327" s="18">
        <v>21</v>
      </c>
      <c r="B327" s="204" t="s">
        <v>171</v>
      </c>
      <c r="C327" s="217">
        <v>47905788</v>
      </c>
      <c r="D327" s="217">
        <v>41568795</v>
      </c>
      <c r="E327" s="207">
        <f t="shared" si="13"/>
        <v>0.8677196793005472</v>
      </c>
      <c r="F327" s="144"/>
      <c r="G327" s="31"/>
    </row>
    <row r="328" spans="1:7" ht="12.75" customHeight="1">
      <c r="A328" s="18">
        <v>22</v>
      </c>
      <c r="B328" s="204" t="s">
        <v>172</v>
      </c>
      <c r="C328" s="217">
        <v>28378950</v>
      </c>
      <c r="D328" s="217">
        <v>25343199</v>
      </c>
      <c r="E328" s="207">
        <f t="shared" si="13"/>
        <v>0.8930280718631239</v>
      </c>
      <c r="F328" s="144"/>
      <c r="G328" s="31"/>
    </row>
    <row r="329" spans="1:7" ht="12.75" customHeight="1">
      <c r="A329" s="18">
        <v>23</v>
      </c>
      <c r="B329" s="204" t="s">
        <v>173</v>
      </c>
      <c r="C329" s="217">
        <v>39133408</v>
      </c>
      <c r="D329" s="217">
        <v>32230062</v>
      </c>
      <c r="E329" s="207">
        <f t="shared" si="13"/>
        <v>0.8235945614550105</v>
      </c>
      <c r="F329" s="144"/>
      <c r="G329" s="31"/>
    </row>
    <row r="330" spans="1:7" ht="12.75" customHeight="1">
      <c r="A330" s="18">
        <v>24</v>
      </c>
      <c r="B330" s="204" t="s">
        <v>174</v>
      </c>
      <c r="C330" s="217">
        <v>29261210</v>
      </c>
      <c r="D330" s="217">
        <v>29352942</v>
      </c>
      <c r="E330" s="207">
        <f t="shared" si="13"/>
        <v>1.0031349352948835</v>
      </c>
      <c r="F330" s="144"/>
      <c r="G330" s="31"/>
    </row>
    <row r="331" spans="1:7" ht="12.75" customHeight="1">
      <c r="A331" s="18">
        <v>25</v>
      </c>
      <c r="B331" s="204" t="s">
        <v>175</v>
      </c>
      <c r="C331" s="217">
        <v>15994264</v>
      </c>
      <c r="D331" s="217">
        <v>14997231</v>
      </c>
      <c r="E331" s="207">
        <f t="shared" si="13"/>
        <v>0.9376630897176638</v>
      </c>
      <c r="F331" s="144" t="s">
        <v>12</v>
      </c>
      <c r="G331" s="31"/>
    </row>
    <row r="332" spans="1:7" ht="12.75" customHeight="1">
      <c r="A332" s="18">
        <v>26</v>
      </c>
      <c r="B332" s="204" t="s">
        <v>176</v>
      </c>
      <c r="C332" s="217">
        <v>18641726</v>
      </c>
      <c r="D332" s="217">
        <v>17329059</v>
      </c>
      <c r="E332" s="207">
        <f t="shared" si="13"/>
        <v>0.9295844708800033</v>
      </c>
      <c r="F332" s="144"/>
      <c r="G332" s="31"/>
    </row>
    <row r="333" spans="1:7" ht="12.75" customHeight="1">
      <c r="A333" s="18">
        <v>27</v>
      </c>
      <c r="B333" s="204" t="s">
        <v>177</v>
      </c>
      <c r="C333" s="217">
        <v>33196908</v>
      </c>
      <c r="D333" s="217">
        <v>26209980</v>
      </c>
      <c r="E333" s="207">
        <f t="shared" si="13"/>
        <v>0.7895307599129413</v>
      </c>
      <c r="F333" s="144"/>
      <c r="G333" s="31"/>
    </row>
    <row r="334" spans="1:7" ht="12.75" customHeight="1">
      <c r="A334" s="18">
        <v>28</v>
      </c>
      <c r="B334" s="204" t="s">
        <v>178</v>
      </c>
      <c r="C334" s="217">
        <v>14842614</v>
      </c>
      <c r="D334" s="217">
        <v>15237801</v>
      </c>
      <c r="E334" s="207">
        <f t="shared" si="13"/>
        <v>1.0266251618481759</v>
      </c>
      <c r="F334" s="144"/>
      <c r="G334" s="31"/>
    </row>
    <row r="335" spans="1:7" ht="12.75" customHeight="1">
      <c r="A335" s="18">
        <v>29</v>
      </c>
      <c r="B335" s="204" t="s">
        <v>179</v>
      </c>
      <c r="C335" s="217">
        <v>30310188</v>
      </c>
      <c r="D335" s="217">
        <v>27457299</v>
      </c>
      <c r="E335" s="207">
        <f t="shared" si="13"/>
        <v>0.9058768952538334</v>
      </c>
      <c r="F335" s="144"/>
      <c r="G335" s="31" t="s">
        <v>12</v>
      </c>
    </row>
    <row r="336" spans="1:8" ht="12.75" customHeight="1">
      <c r="A336" s="18">
        <v>30</v>
      </c>
      <c r="B336" s="204" t="s">
        <v>180</v>
      </c>
      <c r="C336" s="217">
        <v>11544028</v>
      </c>
      <c r="D336" s="217">
        <v>12745350</v>
      </c>
      <c r="E336" s="207">
        <f t="shared" si="13"/>
        <v>1.1040643699062407</v>
      </c>
      <c r="F336" s="144"/>
      <c r="G336" s="31"/>
      <c r="H336" s="10" t="s">
        <v>12</v>
      </c>
    </row>
    <row r="337" spans="1:7" ht="12.75" customHeight="1">
      <c r="A337" s="18">
        <v>31</v>
      </c>
      <c r="B337" s="204" t="s">
        <v>181</v>
      </c>
      <c r="C337" s="217">
        <v>20179264</v>
      </c>
      <c r="D337" s="217">
        <v>21267360</v>
      </c>
      <c r="E337" s="207">
        <f t="shared" si="13"/>
        <v>1.0539214908928294</v>
      </c>
      <c r="F337" s="144"/>
      <c r="G337" s="31" t="s">
        <v>12</v>
      </c>
    </row>
    <row r="338" spans="1:8" ht="12.75" customHeight="1">
      <c r="A338" s="18">
        <v>32</v>
      </c>
      <c r="B338" s="204" t="s">
        <v>182</v>
      </c>
      <c r="C338" s="217">
        <v>29479016</v>
      </c>
      <c r="D338" s="217">
        <v>30074166</v>
      </c>
      <c r="E338" s="207">
        <f t="shared" si="13"/>
        <v>1.0201889371069917</v>
      </c>
      <c r="F338" s="144"/>
      <c r="G338" s="31"/>
      <c r="H338" s="10" t="s">
        <v>12</v>
      </c>
    </row>
    <row r="339" spans="1:7" ht="12.75" customHeight="1">
      <c r="A339" s="18">
        <v>33</v>
      </c>
      <c r="B339" s="204" t="s">
        <v>183</v>
      </c>
      <c r="C339" s="217">
        <v>16374820</v>
      </c>
      <c r="D339" s="217">
        <v>16336161</v>
      </c>
      <c r="E339" s="207">
        <f t="shared" si="13"/>
        <v>0.9976391190864999</v>
      </c>
      <c r="F339" s="144"/>
      <c r="G339" s="31"/>
    </row>
    <row r="340" spans="1:7" ht="16.5" customHeight="1">
      <c r="A340" s="34"/>
      <c r="B340" s="1" t="s">
        <v>27</v>
      </c>
      <c r="C340" s="218">
        <v>1090515396</v>
      </c>
      <c r="D340" s="219">
        <v>1044664047</v>
      </c>
      <c r="E340" s="142">
        <f t="shared" si="13"/>
        <v>0.9579544230478705</v>
      </c>
      <c r="F340" s="42"/>
      <c r="G340" s="31"/>
    </row>
    <row r="341" spans="1:7" ht="16.5" customHeight="1">
      <c r="A341" s="40"/>
      <c r="B341" s="2"/>
      <c r="C341" s="144"/>
      <c r="D341" s="144"/>
      <c r="E341" s="145"/>
      <c r="F341" s="42"/>
      <c r="G341" s="31"/>
    </row>
    <row r="342" ht="15.75" customHeight="1">
      <c r="A342" s="9" t="s">
        <v>97</v>
      </c>
    </row>
    <row r="343" ht="14.25">
      <c r="A343" s="9"/>
    </row>
    <row r="344" ht="14.25">
      <c r="A344" s="9" t="s">
        <v>33</v>
      </c>
    </row>
    <row r="345" spans="1:7" ht="33.75" customHeight="1">
      <c r="A345" s="188" t="s">
        <v>20</v>
      </c>
      <c r="B345" s="188"/>
      <c r="C345" s="189" t="s">
        <v>34</v>
      </c>
      <c r="D345" s="189" t="s">
        <v>35</v>
      </c>
      <c r="E345" s="189" t="s">
        <v>6</v>
      </c>
      <c r="F345" s="189" t="s">
        <v>28</v>
      </c>
      <c r="G345" s="190"/>
    </row>
    <row r="346" spans="1:7" ht="16.5" customHeight="1">
      <c r="A346" s="188">
        <v>1</v>
      </c>
      <c r="B346" s="188">
        <v>2</v>
      </c>
      <c r="C346" s="189">
        <v>3</v>
      </c>
      <c r="D346" s="189">
        <v>4</v>
      </c>
      <c r="E346" s="189" t="s">
        <v>36</v>
      </c>
      <c r="F346" s="189">
        <v>6</v>
      </c>
      <c r="G346" s="190"/>
    </row>
    <row r="347" spans="1:7" ht="27" customHeight="1">
      <c r="A347" s="191">
        <v>1</v>
      </c>
      <c r="B347" s="192" t="s">
        <v>231</v>
      </c>
      <c r="C347" s="170">
        <f>D388</f>
        <v>3561.6153736251335</v>
      </c>
      <c r="D347" s="170">
        <f>D388</f>
        <v>3561.6153736251335</v>
      </c>
      <c r="E347" s="193">
        <f>D347-C347</f>
        <v>0</v>
      </c>
      <c r="F347" s="194">
        <v>0</v>
      </c>
      <c r="G347" s="190"/>
    </row>
    <row r="348" spans="1:8" ht="28.5">
      <c r="A348" s="191">
        <v>2</v>
      </c>
      <c r="B348" s="192" t="s">
        <v>219</v>
      </c>
      <c r="C348" s="170">
        <f>C388</f>
        <v>130433.95079999996</v>
      </c>
      <c r="D348" s="170">
        <f>C388</f>
        <v>130433.95079999996</v>
      </c>
      <c r="E348" s="193">
        <f>D348-C348</f>
        <v>0</v>
      </c>
      <c r="F348" s="195">
        <v>0</v>
      </c>
      <c r="G348" s="190"/>
      <c r="H348" s="10" t="s">
        <v>12</v>
      </c>
    </row>
    <row r="349" ht="14.25">
      <c r="A349" s="54"/>
    </row>
    <row r="350" spans="1:7" ht="14.25">
      <c r="A350" s="9" t="s">
        <v>201</v>
      </c>
      <c r="B350" s="48"/>
      <c r="C350" s="58"/>
      <c r="D350" s="48"/>
      <c r="E350" s="48"/>
      <c r="F350" s="48"/>
      <c r="G350" s="48" t="s">
        <v>12</v>
      </c>
    </row>
    <row r="351" spans="1:8" ht="6" customHeight="1">
      <c r="A351" s="9"/>
      <c r="B351" s="48"/>
      <c r="C351" s="58"/>
      <c r="D351" s="48"/>
      <c r="E351" s="48"/>
      <c r="F351" s="48"/>
      <c r="G351" s="48"/>
      <c r="H351" s="10" t="s">
        <v>12</v>
      </c>
    </row>
    <row r="352" spans="1:5" ht="14.25">
      <c r="A352" s="48"/>
      <c r="B352" s="48"/>
      <c r="C352" s="48"/>
      <c r="D352" s="48"/>
      <c r="E352" s="59" t="s">
        <v>98</v>
      </c>
    </row>
    <row r="353" spans="1:8" ht="43.5" customHeight="1">
      <c r="A353" s="60" t="s">
        <v>37</v>
      </c>
      <c r="B353" s="60" t="s">
        <v>38</v>
      </c>
      <c r="C353" s="61" t="s">
        <v>138</v>
      </c>
      <c r="D353" s="62" t="s">
        <v>232</v>
      </c>
      <c r="E353" s="61" t="s">
        <v>137</v>
      </c>
      <c r="F353" s="257"/>
      <c r="G353" s="257"/>
      <c r="H353" s="190"/>
    </row>
    <row r="354" spans="1:8" ht="15.75" customHeight="1">
      <c r="A354" s="60">
        <v>1</v>
      </c>
      <c r="B354" s="60">
        <v>2</v>
      </c>
      <c r="C354" s="61">
        <v>3</v>
      </c>
      <c r="D354" s="62">
        <v>4</v>
      </c>
      <c r="E354" s="61">
        <v>5</v>
      </c>
      <c r="F354" s="257"/>
      <c r="G354" s="257"/>
      <c r="H354" s="190"/>
    </row>
    <row r="355" spans="1:8" ht="12.75" customHeight="1">
      <c r="A355" s="18">
        <v>1</v>
      </c>
      <c r="B355" s="204" t="s">
        <v>151</v>
      </c>
      <c r="C355" s="170">
        <v>7936.1984</v>
      </c>
      <c r="D355" s="170">
        <v>209.84966528567975</v>
      </c>
      <c r="E355" s="149">
        <f aca="true" t="shared" si="14" ref="E355:E388">D355/C355</f>
        <v>0.026442089109778272</v>
      </c>
      <c r="F355" s="258"/>
      <c r="G355" s="259"/>
      <c r="H355" s="209"/>
    </row>
    <row r="356" spans="1:8" ht="12.75" customHeight="1">
      <c r="A356" s="18">
        <v>2</v>
      </c>
      <c r="B356" s="204" t="s">
        <v>152</v>
      </c>
      <c r="C356" s="170">
        <v>2831.7198</v>
      </c>
      <c r="D356" s="170">
        <v>49.65535520844378</v>
      </c>
      <c r="E356" s="149">
        <f t="shared" si="14"/>
        <v>0.01753540558936791</v>
      </c>
      <c r="F356" s="258"/>
      <c r="G356" s="259"/>
      <c r="H356" s="209"/>
    </row>
    <row r="357" spans="1:8" ht="12.75" customHeight="1">
      <c r="A357" s="18">
        <v>3</v>
      </c>
      <c r="B357" s="204" t="s">
        <v>153</v>
      </c>
      <c r="C357" s="170">
        <v>5544.5236</v>
      </c>
      <c r="D357" s="170">
        <v>107.76206517112018</v>
      </c>
      <c r="E357" s="149">
        <f t="shared" si="14"/>
        <v>0.019435766342688156</v>
      </c>
      <c r="F357" s="258"/>
      <c r="G357" s="259"/>
      <c r="H357" s="209"/>
    </row>
    <row r="358" spans="1:8" ht="12.75" customHeight="1">
      <c r="A358" s="18">
        <v>4</v>
      </c>
      <c r="B358" s="204" t="s">
        <v>154</v>
      </c>
      <c r="C358" s="170">
        <v>4514.3254</v>
      </c>
      <c r="D358" s="170">
        <v>118.47411738270785</v>
      </c>
      <c r="E358" s="149">
        <f t="shared" si="14"/>
        <v>0.026244035793854793</v>
      </c>
      <c r="F358" s="258"/>
      <c r="G358" s="259" t="s">
        <v>12</v>
      </c>
      <c r="H358" s="209"/>
    </row>
    <row r="359" spans="1:8" ht="12.75" customHeight="1">
      <c r="A359" s="18">
        <v>5</v>
      </c>
      <c r="B359" s="204" t="s">
        <v>155</v>
      </c>
      <c r="C359" s="170">
        <v>10486.4754</v>
      </c>
      <c r="D359" s="170">
        <v>242.55410091834256</v>
      </c>
      <c r="E359" s="149">
        <f t="shared" si="14"/>
        <v>0.023130183561804053</v>
      </c>
      <c r="F359" s="258"/>
      <c r="G359" s="259"/>
      <c r="H359" s="209"/>
    </row>
    <row r="360" spans="1:8" ht="12.75" customHeight="1">
      <c r="A360" s="18">
        <v>6</v>
      </c>
      <c r="B360" s="204" t="s">
        <v>156</v>
      </c>
      <c r="C360" s="170">
        <v>2886.8068</v>
      </c>
      <c r="D360" s="170">
        <v>62.85340979592661</v>
      </c>
      <c r="E360" s="149">
        <f t="shared" si="14"/>
        <v>0.021772641589983304</v>
      </c>
      <c r="F360" s="258"/>
      <c r="G360" s="259"/>
      <c r="H360" s="209"/>
    </row>
    <row r="361" spans="1:8" ht="12.75" customHeight="1">
      <c r="A361" s="18">
        <v>7</v>
      </c>
      <c r="B361" s="204" t="s">
        <v>157</v>
      </c>
      <c r="C361" s="170">
        <v>2279.3432000000003</v>
      </c>
      <c r="D361" s="170">
        <v>66.18862561156169</v>
      </c>
      <c r="E361" s="149">
        <f t="shared" si="14"/>
        <v>0.029038464067877835</v>
      </c>
      <c r="F361" s="258"/>
      <c r="G361" s="259"/>
      <c r="H361" s="209"/>
    </row>
    <row r="362" spans="1:8" ht="12.75" customHeight="1">
      <c r="A362" s="18">
        <v>8</v>
      </c>
      <c r="B362" s="204" t="s">
        <v>158</v>
      </c>
      <c r="C362" s="170">
        <v>5514.8256</v>
      </c>
      <c r="D362" s="170">
        <v>138.1491907638033</v>
      </c>
      <c r="E362" s="149">
        <f t="shared" si="14"/>
        <v>0.02505050944200362</v>
      </c>
      <c r="F362" s="258"/>
      <c r="G362" s="259"/>
      <c r="H362" s="209"/>
    </row>
    <row r="363" spans="1:8" ht="12.75" customHeight="1">
      <c r="A363" s="18">
        <v>9</v>
      </c>
      <c r="B363" s="204" t="s">
        <v>159</v>
      </c>
      <c r="C363" s="170">
        <v>6066.8922</v>
      </c>
      <c r="D363" s="170">
        <v>194.71821701234194</v>
      </c>
      <c r="E363" s="149">
        <f t="shared" si="14"/>
        <v>0.03209521623152327</v>
      </c>
      <c r="F363" s="258"/>
      <c r="G363" s="259"/>
      <c r="H363" s="209"/>
    </row>
    <row r="364" spans="1:8" ht="12.75" customHeight="1">
      <c r="A364" s="18">
        <v>10</v>
      </c>
      <c r="B364" s="204" t="s">
        <v>160</v>
      </c>
      <c r="C364" s="170">
        <v>1236.931</v>
      </c>
      <c r="D364" s="170">
        <v>20.32505290225984</v>
      </c>
      <c r="E364" s="149">
        <f t="shared" si="14"/>
        <v>0.01643184050060985</v>
      </c>
      <c r="F364" s="258"/>
      <c r="G364" s="259"/>
      <c r="H364" s="209"/>
    </row>
    <row r="365" spans="1:8" ht="12.75" customHeight="1">
      <c r="A365" s="18">
        <v>11</v>
      </c>
      <c r="B365" s="204" t="s">
        <v>161</v>
      </c>
      <c r="C365" s="170">
        <v>2998.568</v>
      </c>
      <c r="D365" s="170">
        <v>110.67619504379661</v>
      </c>
      <c r="E365" s="149">
        <f t="shared" si="14"/>
        <v>0.03690968323673054</v>
      </c>
      <c r="F365" s="258"/>
      <c r="G365" s="259"/>
      <c r="H365" s="209"/>
    </row>
    <row r="366" spans="1:8" ht="12.75" customHeight="1">
      <c r="A366" s="18">
        <v>12</v>
      </c>
      <c r="B366" s="204" t="s">
        <v>162</v>
      </c>
      <c r="C366" s="170">
        <v>5728.7132</v>
      </c>
      <c r="D366" s="170">
        <v>172.05872623809228</v>
      </c>
      <c r="E366" s="149">
        <f t="shared" si="14"/>
        <v>0.03003444582250902</v>
      </c>
      <c r="F366" s="258"/>
      <c r="G366" s="259"/>
      <c r="H366" s="209"/>
    </row>
    <row r="367" spans="1:8" ht="12.75" customHeight="1">
      <c r="A367" s="18">
        <v>13</v>
      </c>
      <c r="B367" s="204" t="s">
        <v>163</v>
      </c>
      <c r="C367" s="170">
        <v>8618.403</v>
      </c>
      <c r="D367" s="170">
        <v>197.1686984349201</v>
      </c>
      <c r="E367" s="149">
        <f t="shared" si="14"/>
        <v>0.022877637357515086</v>
      </c>
      <c r="F367" s="258"/>
      <c r="G367" s="259"/>
      <c r="H367" s="209"/>
    </row>
    <row r="368" spans="1:8" ht="12.75" customHeight="1">
      <c r="A368" s="18">
        <v>14</v>
      </c>
      <c r="B368" s="204" t="s">
        <v>164</v>
      </c>
      <c r="C368" s="170">
        <v>2522.6002</v>
      </c>
      <c r="D368" s="170">
        <v>50.6127885745841</v>
      </c>
      <c r="E368" s="149">
        <f t="shared" si="14"/>
        <v>0.020063737636500666</v>
      </c>
      <c r="F368" s="258"/>
      <c r="G368" s="259"/>
      <c r="H368" s="209"/>
    </row>
    <row r="369" spans="1:8" ht="12.75" customHeight="1">
      <c r="A369" s="18">
        <v>15</v>
      </c>
      <c r="B369" s="204" t="s">
        <v>165</v>
      </c>
      <c r="C369" s="170">
        <v>2050.0796</v>
      </c>
      <c r="D369" s="170">
        <v>62.92671309718338</v>
      </c>
      <c r="E369" s="149">
        <f t="shared" si="14"/>
        <v>0.03069476575308753</v>
      </c>
      <c r="F369" s="258"/>
      <c r="G369" s="259"/>
      <c r="H369" s="209"/>
    </row>
    <row r="370" spans="1:8" ht="12.75" customHeight="1">
      <c r="A370" s="18">
        <v>16</v>
      </c>
      <c r="B370" s="204" t="s">
        <v>166</v>
      </c>
      <c r="C370" s="170">
        <v>1252.3937999999998</v>
      </c>
      <c r="D370" s="170">
        <v>56.830330536273294</v>
      </c>
      <c r="E370" s="149">
        <f t="shared" si="14"/>
        <v>0.0453773649600256</v>
      </c>
      <c r="F370" s="258"/>
      <c r="G370" s="259"/>
      <c r="H370" s="209"/>
    </row>
    <row r="371" spans="1:8" ht="12.75" customHeight="1">
      <c r="A371" s="18">
        <v>17</v>
      </c>
      <c r="B371" s="204" t="s">
        <v>167</v>
      </c>
      <c r="C371" s="170">
        <v>5179.8643999999995</v>
      </c>
      <c r="D371" s="170">
        <v>205.57358461040258</v>
      </c>
      <c r="E371" s="149">
        <f t="shared" si="14"/>
        <v>0.03968705910726207</v>
      </c>
      <c r="F371" s="258"/>
      <c r="G371" s="259"/>
      <c r="H371" s="209"/>
    </row>
    <row r="372" spans="1:8" ht="12.75" customHeight="1">
      <c r="A372" s="18">
        <v>18</v>
      </c>
      <c r="B372" s="204" t="s">
        <v>168</v>
      </c>
      <c r="C372" s="170">
        <v>4413.9039999999995</v>
      </c>
      <c r="D372" s="170">
        <v>69.97876466929904</v>
      </c>
      <c r="E372" s="149">
        <f t="shared" si="14"/>
        <v>0.015854165534479013</v>
      </c>
      <c r="F372" s="258"/>
      <c r="G372" s="259"/>
      <c r="H372" s="209"/>
    </row>
    <row r="373" spans="1:8" ht="12.75" customHeight="1">
      <c r="A373" s="18">
        <v>19</v>
      </c>
      <c r="B373" s="204" t="s">
        <v>169</v>
      </c>
      <c r="C373" s="170">
        <v>3857.547</v>
      </c>
      <c r="D373" s="170">
        <v>50.778073723483544</v>
      </c>
      <c r="E373" s="149">
        <f t="shared" si="14"/>
        <v>0.013163306558153029</v>
      </c>
      <c r="F373" s="258"/>
      <c r="G373" s="259"/>
      <c r="H373" s="209"/>
    </row>
    <row r="374" spans="1:8" ht="12.75" customHeight="1">
      <c r="A374" s="18">
        <v>20</v>
      </c>
      <c r="B374" s="204" t="s">
        <v>170</v>
      </c>
      <c r="C374" s="170">
        <v>4375.4578</v>
      </c>
      <c r="D374" s="170">
        <v>67.64961991631787</v>
      </c>
      <c r="E374" s="149">
        <f t="shared" si="14"/>
        <v>0.015461152411598593</v>
      </c>
      <c r="F374" s="258"/>
      <c r="G374" s="259"/>
      <c r="H374" s="209"/>
    </row>
    <row r="375" spans="1:8" ht="12.75" customHeight="1">
      <c r="A375" s="18">
        <v>21</v>
      </c>
      <c r="B375" s="204" t="s">
        <v>171</v>
      </c>
      <c r="C375" s="170">
        <v>5732.8052</v>
      </c>
      <c r="D375" s="170">
        <v>225.01213904339807</v>
      </c>
      <c r="E375" s="149">
        <f t="shared" si="14"/>
        <v>0.039249918878003755</v>
      </c>
      <c r="F375" s="258"/>
      <c r="G375" s="259"/>
      <c r="H375" s="209"/>
    </row>
    <row r="376" spans="1:8" ht="12.75" customHeight="1">
      <c r="A376" s="18">
        <v>22</v>
      </c>
      <c r="B376" s="204" t="s">
        <v>172</v>
      </c>
      <c r="C376" s="170">
        <v>3415.8714</v>
      </c>
      <c r="D376" s="170">
        <v>79.46733062191845</v>
      </c>
      <c r="E376" s="149">
        <f t="shared" si="14"/>
        <v>0.023264145899028414</v>
      </c>
      <c r="F376" s="258"/>
      <c r="G376" s="259"/>
      <c r="H376" s="209"/>
    </row>
    <row r="377" spans="1:8" ht="12.75" customHeight="1">
      <c r="A377" s="18">
        <v>23</v>
      </c>
      <c r="B377" s="204" t="s">
        <v>173</v>
      </c>
      <c r="C377" s="170">
        <v>4742.1072</v>
      </c>
      <c r="D377" s="170">
        <v>175.98745642746917</v>
      </c>
      <c r="E377" s="149">
        <f t="shared" si="14"/>
        <v>0.037111657118900465</v>
      </c>
      <c r="F377" s="258"/>
      <c r="G377" s="259"/>
      <c r="H377" s="209"/>
    </row>
    <row r="378" spans="1:8" ht="12.75" customHeight="1">
      <c r="A378" s="18">
        <v>24</v>
      </c>
      <c r="B378" s="204" t="s">
        <v>174</v>
      </c>
      <c r="C378" s="170">
        <v>3472.4154</v>
      </c>
      <c r="D378" s="170">
        <v>132.79788477001364</v>
      </c>
      <c r="E378" s="149">
        <f t="shared" si="14"/>
        <v>0.03824366311991752</v>
      </c>
      <c r="F378" s="258"/>
      <c r="G378" s="259"/>
      <c r="H378" s="209"/>
    </row>
    <row r="379" spans="1:8" ht="12.75" customHeight="1">
      <c r="A379" s="18">
        <v>25</v>
      </c>
      <c r="B379" s="204" t="s">
        <v>175</v>
      </c>
      <c r="C379" s="170">
        <v>1923.5252</v>
      </c>
      <c r="D379" s="170">
        <v>32.05426010521512</v>
      </c>
      <c r="E379" s="149">
        <f t="shared" si="14"/>
        <v>0.01666433073256078</v>
      </c>
      <c r="F379" s="258"/>
      <c r="G379" s="259"/>
      <c r="H379" s="209"/>
    </row>
    <row r="380" spans="1:8" ht="12.75" customHeight="1">
      <c r="A380" s="18">
        <v>26</v>
      </c>
      <c r="B380" s="204" t="s">
        <v>176</v>
      </c>
      <c r="C380" s="170">
        <v>2202.6058</v>
      </c>
      <c r="D380" s="170">
        <v>56.62339597214168</v>
      </c>
      <c r="E380" s="149">
        <f t="shared" si="14"/>
        <v>0.02570745794464978</v>
      </c>
      <c r="F380" s="258"/>
      <c r="G380" s="259"/>
      <c r="H380" s="209"/>
    </row>
    <row r="381" spans="1:8" ht="12.75" customHeight="1">
      <c r="A381" s="18">
        <v>27</v>
      </c>
      <c r="B381" s="204" t="s">
        <v>177</v>
      </c>
      <c r="C381" s="170">
        <v>4067.696</v>
      </c>
      <c r="D381" s="170">
        <v>129.94731675655248</v>
      </c>
      <c r="E381" s="149">
        <f t="shared" si="14"/>
        <v>0.031946172171310856</v>
      </c>
      <c r="F381" s="258"/>
      <c r="G381" s="259"/>
      <c r="H381" s="209"/>
    </row>
    <row r="382" spans="1:8" ht="12.75" customHeight="1">
      <c r="A382" s="18">
        <v>28</v>
      </c>
      <c r="B382" s="204" t="s">
        <v>178</v>
      </c>
      <c r="C382" s="170">
        <v>1776.7278000000001</v>
      </c>
      <c r="D382" s="170">
        <v>93.81852946809198</v>
      </c>
      <c r="E382" s="149">
        <f t="shared" si="14"/>
        <v>0.05280410959297872</v>
      </c>
      <c r="F382" s="258"/>
      <c r="G382" s="259"/>
      <c r="H382" s="209"/>
    </row>
    <row r="383" spans="1:8" ht="12.75" customHeight="1">
      <c r="A383" s="18">
        <v>29</v>
      </c>
      <c r="B383" s="204" t="s">
        <v>179</v>
      </c>
      <c r="C383" s="170">
        <v>3516.9748</v>
      </c>
      <c r="D383" s="170">
        <v>49.76452966284694</v>
      </c>
      <c r="E383" s="149">
        <f t="shared" si="14"/>
        <v>0.014149811270426771</v>
      </c>
      <c r="F383" s="258"/>
      <c r="G383" s="259"/>
      <c r="H383" s="209"/>
    </row>
    <row r="384" spans="1:8" ht="12.75" customHeight="1">
      <c r="A384" s="18">
        <v>30</v>
      </c>
      <c r="B384" s="204" t="s">
        <v>180</v>
      </c>
      <c r="C384" s="170">
        <v>1384.336</v>
      </c>
      <c r="D384" s="170">
        <v>103.55125543303689</v>
      </c>
      <c r="E384" s="149">
        <f t="shared" si="14"/>
        <v>0.07480211121652322</v>
      </c>
      <c r="F384" s="258"/>
      <c r="G384" s="259"/>
      <c r="H384" s="209"/>
    </row>
    <row r="385" spans="1:8" ht="12.75" customHeight="1">
      <c r="A385" s="18">
        <v>31</v>
      </c>
      <c r="B385" s="204" t="s">
        <v>181</v>
      </c>
      <c r="C385" s="170">
        <v>2464.1403999999998</v>
      </c>
      <c r="D385" s="170">
        <v>121.16241944959961</v>
      </c>
      <c r="E385" s="149">
        <f t="shared" si="14"/>
        <v>0.04917025809470906</v>
      </c>
      <c r="F385" s="258"/>
      <c r="G385" s="259"/>
      <c r="H385" s="209"/>
    </row>
    <row r="386" spans="1:8" ht="12.75" customHeight="1">
      <c r="A386" s="18">
        <v>32</v>
      </c>
      <c r="B386" s="204" t="s">
        <v>182</v>
      </c>
      <c r="C386" s="170">
        <v>3488.8516</v>
      </c>
      <c r="D386" s="170">
        <v>42.69425466825419</v>
      </c>
      <c r="E386" s="149">
        <f t="shared" si="14"/>
        <v>0.012237337543463926</v>
      </c>
      <c r="F386" s="258"/>
      <c r="G386" s="259"/>
      <c r="H386" s="209"/>
    </row>
    <row r="387" spans="1:8" ht="12.75" customHeight="1">
      <c r="A387" s="18">
        <v>33</v>
      </c>
      <c r="B387" s="204" t="s">
        <v>183</v>
      </c>
      <c r="C387" s="170">
        <v>1950.3216</v>
      </c>
      <c r="D387" s="170">
        <v>63.95130635005523</v>
      </c>
      <c r="E387" s="149">
        <f t="shared" si="14"/>
        <v>0.032790133868206776</v>
      </c>
      <c r="F387" s="258"/>
      <c r="G387" s="259"/>
      <c r="H387" s="209"/>
    </row>
    <row r="388" spans="1:8" ht="12.75" customHeight="1">
      <c r="A388" s="34"/>
      <c r="B388" s="1" t="s">
        <v>27</v>
      </c>
      <c r="C388" s="171">
        <v>130433.95079999996</v>
      </c>
      <c r="D388" s="171">
        <v>3561.6153736251335</v>
      </c>
      <c r="E388" s="148">
        <f t="shared" si="14"/>
        <v>0.027305891999593823</v>
      </c>
      <c r="F388" s="258"/>
      <c r="G388" s="259"/>
      <c r="H388" s="209"/>
    </row>
    <row r="389" spans="1:8" ht="14.25">
      <c r="A389" s="40"/>
      <c r="B389" s="2"/>
      <c r="C389" s="65"/>
      <c r="D389" s="26"/>
      <c r="E389" s="66"/>
      <c r="F389" s="260"/>
      <c r="G389" s="261"/>
      <c r="H389" s="260"/>
    </row>
    <row r="390" spans="1:8" ht="14.25">
      <c r="A390" s="40"/>
      <c r="B390" s="2"/>
      <c r="C390" s="65"/>
      <c r="D390" s="26"/>
      <c r="E390" s="66"/>
      <c r="F390" s="26"/>
      <c r="G390" s="65"/>
      <c r="H390" s="26"/>
    </row>
    <row r="391" spans="1:7" ht="14.25">
      <c r="A391" s="9" t="s">
        <v>239</v>
      </c>
      <c r="B391" s="48"/>
      <c r="C391" s="58"/>
      <c r="D391" s="48"/>
      <c r="E391" s="48"/>
      <c r="F391" s="48"/>
      <c r="G391" s="48"/>
    </row>
    <row r="392" spans="1:5" ht="14.25">
      <c r="A392" s="48"/>
      <c r="B392" s="48"/>
      <c r="C392" s="48"/>
      <c r="D392" s="48"/>
      <c r="E392" s="59" t="s">
        <v>98</v>
      </c>
    </row>
    <row r="393" spans="1:7" ht="52.5" customHeight="1">
      <c r="A393" s="60" t="s">
        <v>37</v>
      </c>
      <c r="B393" s="60" t="s">
        <v>38</v>
      </c>
      <c r="C393" s="61" t="s">
        <v>138</v>
      </c>
      <c r="D393" s="212" t="s">
        <v>250</v>
      </c>
      <c r="E393" s="61" t="s">
        <v>136</v>
      </c>
      <c r="F393" s="63"/>
      <c r="G393" s="64"/>
    </row>
    <row r="394" spans="1:7" ht="12.75" customHeight="1">
      <c r="A394" s="60">
        <v>1</v>
      </c>
      <c r="B394" s="60">
        <v>2</v>
      </c>
      <c r="C394" s="61">
        <v>3</v>
      </c>
      <c r="D394" s="62">
        <v>4</v>
      </c>
      <c r="E394" s="61">
        <v>5</v>
      </c>
      <c r="F394" s="63"/>
      <c r="G394" s="64"/>
    </row>
    <row r="395" spans="1:7" ht="12.75" customHeight="1">
      <c r="A395" s="18">
        <v>1</v>
      </c>
      <c r="B395" s="204" t="s">
        <v>151</v>
      </c>
      <c r="C395" s="170">
        <v>7936.1984</v>
      </c>
      <c r="D395" s="281">
        <v>82.17830041067964</v>
      </c>
      <c r="E395" s="150">
        <f aca="true" t="shared" si="15" ref="E395:E428">D395/C395</f>
        <v>0.010354869708232047</v>
      </c>
      <c r="F395" s="144"/>
      <c r="G395" s="31"/>
    </row>
    <row r="396" spans="1:7" ht="12.75" customHeight="1">
      <c r="A396" s="18">
        <v>2</v>
      </c>
      <c r="B396" s="204" t="s">
        <v>152</v>
      </c>
      <c r="C396" s="170">
        <v>2831.7198</v>
      </c>
      <c r="D396" s="281">
        <v>36.16904863844377</v>
      </c>
      <c r="E396" s="150">
        <f t="shared" si="15"/>
        <v>0.012772820474131575</v>
      </c>
      <c r="F396" s="144"/>
      <c r="G396" s="31"/>
    </row>
    <row r="397" spans="1:7" ht="12.75" customHeight="1">
      <c r="A397" s="18">
        <v>3</v>
      </c>
      <c r="B397" s="204" t="s">
        <v>153</v>
      </c>
      <c r="C397" s="170">
        <v>5544.5236</v>
      </c>
      <c r="D397" s="281">
        <v>40.39216728362044</v>
      </c>
      <c r="E397" s="150">
        <f t="shared" si="15"/>
        <v>0.007285056426420556</v>
      </c>
      <c r="F397" s="144"/>
      <c r="G397" s="31"/>
    </row>
    <row r="398" spans="1:7" ht="12.75" customHeight="1">
      <c r="A398" s="18">
        <v>4</v>
      </c>
      <c r="B398" s="204" t="s">
        <v>154</v>
      </c>
      <c r="C398" s="170">
        <v>4514.3254</v>
      </c>
      <c r="D398" s="281">
        <v>79.12262225770746</v>
      </c>
      <c r="E398" s="150">
        <f t="shared" si="15"/>
        <v>0.017527009075975663</v>
      </c>
      <c r="F398" s="144"/>
      <c r="G398" s="31"/>
    </row>
    <row r="399" spans="1:7" ht="12.75" customHeight="1">
      <c r="A399" s="18">
        <v>5</v>
      </c>
      <c r="B399" s="204" t="s">
        <v>155</v>
      </c>
      <c r="C399" s="170">
        <v>10486.4754</v>
      </c>
      <c r="D399" s="281">
        <v>62.44105240334193</v>
      </c>
      <c r="E399" s="150">
        <f t="shared" si="15"/>
        <v>0.005954436550086403</v>
      </c>
      <c r="F399" s="144"/>
      <c r="G399" s="31"/>
    </row>
    <row r="400" spans="1:7" ht="12.75" customHeight="1">
      <c r="A400" s="18">
        <v>6</v>
      </c>
      <c r="B400" s="204" t="s">
        <v>156</v>
      </c>
      <c r="C400" s="170">
        <v>2886.8068</v>
      </c>
      <c r="D400" s="281">
        <v>50.17472498342647</v>
      </c>
      <c r="E400" s="150">
        <f t="shared" si="15"/>
        <v>0.017380700704815604</v>
      </c>
      <c r="F400" s="144"/>
      <c r="G400" s="31"/>
    </row>
    <row r="401" spans="1:7" ht="12.75" customHeight="1">
      <c r="A401" s="18">
        <v>7</v>
      </c>
      <c r="B401" s="204" t="s">
        <v>157</v>
      </c>
      <c r="C401" s="170">
        <v>2279.3432000000003</v>
      </c>
      <c r="D401" s="281">
        <v>46.4513418615619</v>
      </c>
      <c r="E401" s="150">
        <f t="shared" si="15"/>
        <v>0.020379266212109653</v>
      </c>
      <c r="F401" s="144"/>
      <c r="G401" s="31"/>
    </row>
    <row r="402" spans="1:7" ht="12.75" customHeight="1">
      <c r="A402" s="18">
        <v>8</v>
      </c>
      <c r="B402" s="204" t="s">
        <v>158</v>
      </c>
      <c r="C402" s="170">
        <v>5514.8256</v>
      </c>
      <c r="D402" s="281">
        <v>59.030166076303885</v>
      </c>
      <c r="E402" s="150">
        <f t="shared" si="15"/>
        <v>0.01070390441291632</v>
      </c>
      <c r="F402" s="144"/>
      <c r="G402" s="31"/>
    </row>
    <row r="403" spans="1:7" ht="12.75" customHeight="1">
      <c r="A403" s="18">
        <v>9</v>
      </c>
      <c r="B403" s="204" t="s">
        <v>159</v>
      </c>
      <c r="C403" s="170">
        <v>6066.8922</v>
      </c>
      <c r="D403" s="281">
        <v>117.19100832484173</v>
      </c>
      <c r="E403" s="150">
        <f t="shared" si="15"/>
        <v>0.019316481068320568</v>
      </c>
      <c r="F403" s="144"/>
      <c r="G403" s="31"/>
    </row>
    <row r="404" spans="1:7" ht="12.75" customHeight="1">
      <c r="A404" s="18">
        <v>10</v>
      </c>
      <c r="B404" s="204" t="s">
        <v>160</v>
      </c>
      <c r="C404" s="170">
        <v>1236.931</v>
      </c>
      <c r="D404" s="281">
        <v>9.526953964759798</v>
      </c>
      <c r="E404" s="150">
        <f t="shared" si="15"/>
        <v>0.007702090063843333</v>
      </c>
      <c r="F404" s="144"/>
      <c r="G404" s="31"/>
    </row>
    <row r="405" spans="1:7" ht="12.75" customHeight="1">
      <c r="A405" s="18">
        <v>11</v>
      </c>
      <c r="B405" s="204" t="s">
        <v>161</v>
      </c>
      <c r="C405" s="170">
        <v>2998.568</v>
      </c>
      <c r="D405" s="281">
        <v>62.93213294379689</v>
      </c>
      <c r="E405" s="150">
        <f t="shared" si="15"/>
        <v>0.02098739563144704</v>
      </c>
      <c r="F405" s="144"/>
      <c r="G405" s="31"/>
    </row>
    <row r="406" spans="1:7" ht="12.75" customHeight="1">
      <c r="A406" s="18">
        <v>12</v>
      </c>
      <c r="B406" s="204" t="s">
        <v>162</v>
      </c>
      <c r="C406" s="170">
        <v>5728.7132</v>
      </c>
      <c r="D406" s="281">
        <v>92.28616911309155</v>
      </c>
      <c r="E406" s="150">
        <f t="shared" si="15"/>
        <v>0.016109406404407108</v>
      </c>
      <c r="F406" s="144"/>
      <c r="G406" s="31"/>
    </row>
    <row r="407" spans="1:7" ht="12.75" customHeight="1">
      <c r="A407" s="18">
        <v>13</v>
      </c>
      <c r="B407" s="204" t="s">
        <v>163</v>
      </c>
      <c r="C407" s="170">
        <v>8618.403</v>
      </c>
      <c r="D407" s="281">
        <v>79.25528937241984</v>
      </c>
      <c r="E407" s="150">
        <f t="shared" si="15"/>
        <v>0.009196052838608247</v>
      </c>
      <c r="F407" s="144"/>
      <c r="G407" s="31"/>
    </row>
    <row r="408" spans="1:7" ht="12.75" customHeight="1">
      <c r="A408" s="18">
        <v>14</v>
      </c>
      <c r="B408" s="204" t="s">
        <v>164</v>
      </c>
      <c r="C408" s="170">
        <v>2522.6002</v>
      </c>
      <c r="D408" s="281">
        <v>29.565275524584194</v>
      </c>
      <c r="E408" s="150">
        <f t="shared" si="15"/>
        <v>0.011720159034548636</v>
      </c>
      <c r="F408" s="144"/>
      <c r="G408" s="31"/>
    </row>
    <row r="409" spans="1:7" ht="12.75" customHeight="1">
      <c r="A409" s="18">
        <v>15</v>
      </c>
      <c r="B409" s="204" t="s">
        <v>165</v>
      </c>
      <c r="C409" s="170">
        <v>2050.0796</v>
      </c>
      <c r="D409" s="281">
        <v>26.78568149718336</v>
      </c>
      <c r="E409" s="150">
        <f t="shared" si="15"/>
        <v>0.013065678765440797</v>
      </c>
      <c r="F409" s="144"/>
      <c r="G409" s="31"/>
    </row>
    <row r="410" spans="1:7" ht="12.75" customHeight="1">
      <c r="A410" s="18">
        <v>16</v>
      </c>
      <c r="B410" s="204" t="s">
        <v>166</v>
      </c>
      <c r="C410" s="170">
        <v>1252.3937999999998</v>
      </c>
      <c r="D410" s="281">
        <v>35.89658213627348</v>
      </c>
      <c r="E410" s="150">
        <f t="shared" si="15"/>
        <v>0.02866237611226875</v>
      </c>
      <c r="F410" s="144"/>
      <c r="G410" s="31"/>
    </row>
    <row r="411" spans="1:7" ht="12.75" customHeight="1">
      <c r="A411" s="18">
        <v>17</v>
      </c>
      <c r="B411" s="204" t="s">
        <v>167</v>
      </c>
      <c r="C411" s="170">
        <v>5179.8643999999995</v>
      </c>
      <c r="D411" s="281">
        <v>80.17220403540273</v>
      </c>
      <c r="E411" s="150">
        <f t="shared" si="15"/>
        <v>0.015477664634503317</v>
      </c>
      <c r="F411" s="144"/>
      <c r="G411" s="31"/>
    </row>
    <row r="412" spans="1:7" ht="12.75" customHeight="1">
      <c r="A412" s="18">
        <v>18</v>
      </c>
      <c r="B412" s="204" t="s">
        <v>168</v>
      </c>
      <c r="C412" s="170">
        <v>4413.9039999999995</v>
      </c>
      <c r="D412" s="281">
        <v>23.45502683179859</v>
      </c>
      <c r="E412" s="150">
        <f t="shared" si="15"/>
        <v>0.005313896004942245</v>
      </c>
      <c r="F412" s="144"/>
      <c r="G412" s="31"/>
    </row>
    <row r="413" spans="1:7" ht="12.75" customHeight="1">
      <c r="A413" s="18">
        <v>19</v>
      </c>
      <c r="B413" s="204" t="s">
        <v>169</v>
      </c>
      <c r="C413" s="170">
        <v>3857.547</v>
      </c>
      <c r="D413" s="281">
        <v>19.83537047348409</v>
      </c>
      <c r="E413" s="150">
        <f t="shared" si="15"/>
        <v>0.00514196469245458</v>
      </c>
      <c r="F413" s="144"/>
      <c r="G413" s="31"/>
    </row>
    <row r="414" spans="1:7" ht="12.75" customHeight="1">
      <c r="A414" s="18">
        <v>20</v>
      </c>
      <c r="B414" s="204" t="s">
        <v>170</v>
      </c>
      <c r="C414" s="170">
        <v>4375.4578</v>
      </c>
      <c r="D414" s="281">
        <v>43.70366572881824</v>
      </c>
      <c r="E414" s="150">
        <f t="shared" si="15"/>
        <v>0.009988364127021917</v>
      </c>
      <c r="F414" s="144"/>
      <c r="G414" s="31" t="s">
        <v>12</v>
      </c>
    </row>
    <row r="415" spans="1:7" ht="12.75" customHeight="1">
      <c r="A415" s="18">
        <v>21</v>
      </c>
      <c r="B415" s="204" t="s">
        <v>171</v>
      </c>
      <c r="C415" s="170">
        <v>5732.8052</v>
      </c>
      <c r="D415" s="281">
        <v>117.49473610589826</v>
      </c>
      <c r="E415" s="150">
        <f t="shared" si="15"/>
        <v>0.020495155862944422</v>
      </c>
      <c r="F415" s="144"/>
      <c r="G415" s="31"/>
    </row>
    <row r="416" spans="1:7" ht="12.75" customHeight="1">
      <c r="A416" s="18">
        <v>22</v>
      </c>
      <c r="B416" s="204" t="s">
        <v>172</v>
      </c>
      <c r="C416" s="170">
        <v>3415.8714</v>
      </c>
      <c r="D416" s="281">
        <v>60.40048979691835</v>
      </c>
      <c r="E416" s="150">
        <f t="shared" si="15"/>
        <v>0.01768230788691821</v>
      </c>
      <c r="F416" s="144"/>
      <c r="G416" s="31"/>
    </row>
    <row r="417" spans="1:7" ht="12.75" customHeight="1">
      <c r="A417" s="18">
        <v>23</v>
      </c>
      <c r="B417" s="204" t="s">
        <v>173</v>
      </c>
      <c r="C417" s="170">
        <v>4742.1072</v>
      </c>
      <c r="D417" s="281">
        <v>100.92444027746899</v>
      </c>
      <c r="E417" s="150">
        <f t="shared" si="15"/>
        <v>0.021282614673381696</v>
      </c>
      <c r="F417" s="144"/>
      <c r="G417" s="31"/>
    </row>
    <row r="418" spans="1:7" ht="12.75" customHeight="1">
      <c r="A418" s="18">
        <v>24</v>
      </c>
      <c r="B418" s="204" t="s">
        <v>174</v>
      </c>
      <c r="C418" s="170">
        <v>3472.4154</v>
      </c>
      <c r="D418" s="281">
        <v>72.26525567001363</v>
      </c>
      <c r="E418" s="150">
        <f t="shared" si="15"/>
        <v>0.020811235795698185</v>
      </c>
      <c r="F418" s="144"/>
      <c r="G418" s="31"/>
    </row>
    <row r="419" spans="1:7" ht="12.75" customHeight="1">
      <c r="A419" s="18">
        <v>25</v>
      </c>
      <c r="B419" s="204" t="s">
        <v>175</v>
      </c>
      <c r="C419" s="170">
        <v>1923.5252</v>
      </c>
      <c r="D419" s="281">
        <v>25.533008448965234</v>
      </c>
      <c r="E419" s="150">
        <f t="shared" si="15"/>
        <v>0.013274070154612601</v>
      </c>
      <c r="F419" s="144"/>
      <c r="G419" s="31"/>
    </row>
    <row r="420" spans="1:7" ht="12.75" customHeight="1">
      <c r="A420" s="18">
        <v>26</v>
      </c>
      <c r="B420" s="204" t="s">
        <v>176</v>
      </c>
      <c r="C420" s="170">
        <v>2202.6058</v>
      </c>
      <c r="D420" s="281">
        <v>43.71063205964168</v>
      </c>
      <c r="E420" s="150">
        <f t="shared" si="15"/>
        <v>0.01984496366060676</v>
      </c>
      <c r="F420" s="144"/>
      <c r="G420" s="31"/>
    </row>
    <row r="421" spans="1:7" ht="12.75" customHeight="1">
      <c r="A421" s="18">
        <v>27</v>
      </c>
      <c r="B421" s="204" t="s">
        <v>177</v>
      </c>
      <c r="C421" s="170">
        <v>4067.696</v>
      </c>
      <c r="D421" s="281">
        <v>67.19539512405231</v>
      </c>
      <c r="E421" s="150">
        <f t="shared" si="15"/>
        <v>0.0165192765447694</v>
      </c>
      <c r="F421" s="144"/>
      <c r="G421" s="31"/>
    </row>
    <row r="422" spans="1:7" ht="12.75" customHeight="1">
      <c r="A422" s="18">
        <v>28</v>
      </c>
      <c r="B422" s="204" t="s">
        <v>178</v>
      </c>
      <c r="C422" s="170">
        <v>1776.7278000000001</v>
      </c>
      <c r="D422" s="281">
        <v>64.97601546809193</v>
      </c>
      <c r="E422" s="150">
        <f t="shared" si="15"/>
        <v>0.036570607758876696</v>
      </c>
      <c r="F422" s="144"/>
      <c r="G422" s="31"/>
    </row>
    <row r="423" spans="1:7" ht="12.75" customHeight="1">
      <c r="A423" s="18">
        <v>29</v>
      </c>
      <c r="B423" s="204" t="s">
        <v>179</v>
      </c>
      <c r="C423" s="170">
        <v>3516.9748</v>
      </c>
      <c r="D423" s="281">
        <v>39.21315615034678</v>
      </c>
      <c r="E423" s="150">
        <f t="shared" si="15"/>
        <v>0.011149683571900139</v>
      </c>
      <c r="F423" s="144"/>
      <c r="G423" s="31"/>
    </row>
    <row r="424" spans="1:7" ht="12.75" customHeight="1">
      <c r="A424" s="18">
        <v>30</v>
      </c>
      <c r="B424" s="204" t="s">
        <v>180</v>
      </c>
      <c r="C424" s="170">
        <v>1384.336</v>
      </c>
      <c r="D424" s="281">
        <v>81.89451209553675</v>
      </c>
      <c r="E424" s="150">
        <f t="shared" si="15"/>
        <v>0.05915797327782905</v>
      </c>
      <c r="F424" s="144"/>
      <c r="G424" s="31"/>
    </row>
    <row r="425" spans="1:7" ht="12.75" customHeight="1">
      <c r="A425" s="18">
        <v>31</v>
      </c>
      <c r="B425" s="204" t="s">
        <v>181</v>
      </c>
      <c r="C425" s="170">
        <v>2464.1403999999998</v>
      </c>
      <c r="D425" s="281">
        <v>80.88271638709955</v>
      </c>
      <c r="E425" s="150">
        <f t="shared" si="15"/>
        <v>0.03282390743120788</v>
      </c>
      <c r="F425" s="144"/>
      <c r="G425" s="31" t="s">
        <v>12</v>
      </c>
    </row>
    <row r="426" spans="1:7" ht="12.75" customHeight="1">
      <c r="A426" s="18">
        <v>32</v>
      </c>
      <c r="B426" s="204" t="s">
        <v>182</v>
      </c>
      <c r="C426" s="170">
        <v>3488.8516</v>
      </c>
      <c r="D426" s="281">
        <v>25.909147838253716</v>
      </c>
      <c r="E426" s="150">
        <f t="shared" si="15"/>
        <v>0.007426268242035206</v>
      </c>
      <c r="F426" s="144"/>
      <c r="G426" s="31" t="s">
        <v>12</v>
      </c>
    </row>
    <row r="427" spans="1:7" ht="12.75" customHeight="1">
      <c r="A427" s="18">
        <v>33</v>
      </c>
      <c r="B427" s="204" t="s">
        <v>183</v>
      </c>
      <c r="C427" s="170">
        <v>1950.3216</v>
      </c>
      <c r="D427" s="281">
        <v>33.885165462555165</v>
      </c>
      <c r="E427" s="150">
        <f t="shared" si="15"/>
        <v>0.017374142532470115</v>
      </c>
      <c r="F427" s="144"/>
      <c r="G427" s="31"/>
    </row>
    <row r="428" spans="1:7" ht="12.75" customHeight="1">
      <c r="A428" s="34"/>
      <c r="B428" s="1" t="s">
        <v>27</v>
      </c>
      <c r="C428" s="171">
        <v>130433.95079999996</v>
      </c>
      <c r="D428" s="282">
        <v>1890.8494547463822</v>
      </c>
      <c r="E428" s="151">
        <f t="shared" si="15"/>
        <v>0.014496604934137921</v>
      </c>
      <c r="F428" s="42"/>
      <c r="G428" s="31"/>
    </row>
    <row r="429" ht="13.5" customHeight="1">
      <c r="A429" s="9" t="s">
        <v>40</v>
      </c>
    </row>
    <row r="430" spans="1:5" ht="13.5" customHeight="1">
      <c r="A430" s="9"/>
      <c r="E430" s="67" t="s">
        <v>41</v>
      </c>
    </row>
    <row r="431" spans="1:6" ht="29.25" customHeight="1">
      <c r="A431" s="49" t="s">
        <v>39</v>
      </c>
      <c r="B431" s="49" t="s">
        <v>233</v>
      </c>
      <c r="C431" s="49" t="s">
        <v>135</v>
      </c>
      <c r="D431" s="68" t="s">
        <v>42</v>
      </c>
      <c r="E431" s="49" t="s">
        <v>43</v>
      </c>
      <c r="F431" s="266"/>
    </row>
    <row r="432" spans="1:6" ht="15.75" customHeight="1">
      <c r="A432" s="69">
        <f>C472</f>
        <v>130433.95079999996</v>
      </c>
      <c r="B432" s="70">
        <f>D388</f>
        <v>3561.6153736251335</v>
      </c>
      <c r="C432" s="69">
        <f>E472</f>
        <v>122180.282</v>
      </c>
      <c r="D432" s="69">
        <f>B432+C432</f>
        <v>125741.89737362514</v>
      </c>
      <c r="E432" s="71">
        <f>D432/A432</f>
        <v>0.9640273609930795</v>
      </c>
      <c r="F432" s="56"/>
    </row>
    <row r="433" spans="1:8" ht="13.5" customHeight="1">
      <c r="A433" s="72" t="s">
        <v>202</v>
      </c>
      <c r="B433" s="73"/>
      <c r="C433" s="74"/>
      <c r="D433" s="74"/>
      <c r="E433" s="75"/>
      <c r="F433" s="76"/>
      <c r="G433" s="77"/>
      <c r="H433" s="10" t="s">
        <v>12</v>
      </c>
    </row>
    <row r="434" ht="13.5" customHeight="1"/>
    <row r="435" spans="1:8" ht="13.5" customHeight="1">
      <c r="A435" s="9" t="s">
        <v>203</v>
      </c>
      <c r="H435" s="10" t="s">
        <v>12</v>
      </c>
    </row>
    <row r="436" ht="13.5" customHeight="1">
      <c r="G436" s="67" t="s">
        <v>41</v>
      </c>
    </row>
    <row r="437" spans="1:7" ht="30" customHeight="1">
      <c r="A437" s="78" t="s">
        <v>20</v>
      </c>
      <c r="B437" s="78" t="s">
        <v>31</v>
      </c>
      <c r="C437" s="78" t="s">
        <v>39</v>
      </c>
      <c r="D437" s="79" t="s">
        <v>234</v>
      </c>
      <c r="E437" s="79" t="s">
        <v>44</v>
      </c>
      <c r="F437" s="78" t="s">
        <v>42</v>
      </c>
      <c r="G437" s="78" t="s">
        <v>43</v>
      </c>
    </row>
    <row r="438" spans="1:7" ht="14.25" customHeight="1">
      <c r="A438" s="78">
        <v>1</v>
      </c>
      <c r="B438" s="78">
        <v>2</v>
      </c>
      <c r="C438" s="78">
        <v>3</v>
      </c>
      <c r="D438" s="79">
        <v>4</v>
      </c>
      <c r="E438" s="79">
        <v>5</v>
      </c>
      <c r="F438" s="78">
        <v>6</v>
      </c>
      <c r="G438" s="30">
        <v>7</v>
      </c>
    </row>
    <row r="439" spans="1:7" ht="12.75" customHeight="1">
      <c r="A439" s="18">
        <v>1</v>
      </c>
      <c r="B439" s="204" t="s">
        <v>151</v>
      </c>
      <c r="C439" s="170">
        <v>7936.1984</v>
      </c>
      <c r="D439" s="170">
        <v>209.84966528567975</v>
      </c>
      <c r="E439" s="170">
        <v>7483.854</v>
      </c>
      <c r="F439" s="170">
        <f aca="true" t="shared" si="16" ref="F439:F472">D439+E439</f>
        <v>7693.7036652856805</v>
      </c>
      <c r="G439" s="35">
        <f aca="true" t="shared" si="17" ref="G439:G472">F439/C439</f>
        <v>0.9694444717115036</v>
      </c>
    </row>
    <row r="440" spans="1:7" ht="12.75" customHeight="1">
      <c r="A440" s="18">
        <v>2</v>
      </c>
      <c r="B440" s="204" t="s">
        <v>152</v>
      </c>
      <c r="C440" s="170">
        <v>2831.7198</v>
      </c>
      <c r="D440" s="170">
        <v>49.65535520844378</v>
      </c>
      <c r="E440" s="170">
        <v>2788.4539999999997</v>
      </c>
      <c r="F440" s="170">
        <f t="shared" si="16"/>
        <v>2838.1093552084435</v>
      </c>
      <c r="G440" s="35">
        <f t="shared" si="17"/>
        <v>1.0022564221249728</v>
      </c>
    </row>
    <row r="441" spans="1:7" ht="12.75" customHeight="1">
      <c r="A441" s="18">
        <v>3</v>
      </c>
      <c r="B441" s="204" t="s">
        <v>153</v>
      </c>
      <c r="C441" s="170">
        <v>5544.5236</v>
      </c>
      <c r="D441" s="170">
        <v>107.76206517112018</v>
      </c>
      <c r="E441" s="170">
        <v>4864.73</v>
      </c>
      <c r="F441" s="170">
        <f t="shared" si="16"/>
        <v>4972.49206517112</v>
      </c>
      <c r="G441" s="35">
        <f t="shared" si="17"/>
        <v>0.8968294526099807</v>
      </c>
    </row>
    <row r="442" spans="1:7" ht="12.75" customHeight="1">
      <c r="A442" s="18">
        <v>4</v>
      </c>
      <c r="B442" s="204" t="s">
        <v>154</v>
      </c>
      <c r="C442" s="170">
        <v>4514.3254</v>
      </c>
      <c r="D442" s="170">
        <v>118.47411738270785</v>
      </c>
      <c r="E442" s="170">
        <v>4566.892</v>
      </c>
      <c r="F442" s="170">
        <f t="shared" si="16"/>
        <v>4685.366117382708</v>
      </c>
      <c r="G442" s="35">
        <f t="shared" si="17"/>
        <v>1.0378884334263339</v>
      </c>
    </row>
    <row r="443" spans="1:7" ht="12.75" customHeight="1">
      <c r="A443" s="18">
        <v>5</v>
      </c>
      <c r="B443" s="204" t="s">
        <v>155</v>
      </c>
      <c r="C443" s="170">
        <v>10486.4754</v>
      </c>
      <c r="D443" s="170">
        <v>242.55410091834256</v>
      </c>
      <c r="E443" s="170">
        <v>10549.664</v>
      </c>
      <c r="F443" s="170">
        <f t="shared" si="16"/>
        <v>10792.218100918344</v>
      </c>
      <c r="G443" s="35">
        <f t="shared" si="17"/>
        <v>1.0291559069426077</v>
      </c>
    </row>
    <row r="444" spans="1:7" ht="12.75" customHeight="1">
      <c r="A444" s="18">
        <v>6</v>
      </c>
      <c r="B444" s="204" t="s">
        <v>156</v>
      </c>
      <c r="C444" s="170">
        <v>2886.8068</v>
      </c>
      <c r="D444" s="170">
        <v>62.85340979592661</v>
      </c>
      <c r="E444" s="170">
        <v>2994.0299999999997</v>
      </c>
      <c r="F444" s="170">
        <f t="shared" si="16"/>
        <v>3056.883409795926</v>
      </c>
      <c r="G444" s="35">
        <f t="shared" si="17"/>
        <v>1.058915134118406</v>
      </c>
    </row>
    <row r="445" spans="1:7" ht="12.75" customHeight="1">
      <c r="A445" s="18">
        <v>7</v>
      </c>
      <c r="B445" s="204" t="s">
        <v>157</v>
      </c>
      <c r="C445" s="170">
        <v>2279.3432000000003</v>
      </c>
      <c r="D445" s="170">
        <v>66.18862561156169</v>
      </c>
      <c r="E445" s="170">
        <v>2018.0280000000002</v>
      </c>
      <c r="F445" s="170">
        <f t="shared" si="16"/>
        <v>2084.216625611562</v>
      </c>
      <c r="G445" s="35">
        <f t="shared" si="17"/>
        <v>0.9143935084508387</v>
      </c>
    </row>
    <row r="446" spans="1:7" ht="12.75" customHeight="1">
      <c r="A446" s="18">
        <v>8</v>
      </c>
      <c r="B446" s="204" t="s">
        <v>158</v>
      </c>
      <c r="C446" s="170">
        <v>5514.8256</v>
      </c>
      <c r="D446" s="170">
        <v>138.1491907638033</v>
      </c>
      <c r="E446" s="170">
        <v>5511.424000000001</v>
      </c>
      <c r="F446" s="170">
        <f t="shared" si="16"/>
        <v>5649.573190763804</v>
      </c>
      <c r="G446" s="35">
        <f t="shared" si="17"/>
        <v>1.0244336993655436</v>
      </c>
    </row>
    <row r="447" spans="1:7" ht="12.75" customHeight="1">
      <c r="A447" s="18">
        <v>9</v>
      </c>
      <c r="B447" s="204" t="s">
        <v>159</v>
      </c>
      <c r="C447" s="170">
        <v>6066.8922</v>
      </c>
      <c r="D447" s="170">
        <v>194.71821701234194</v>
      </c>
      <c r="E447" s="170">
        <v>5477.624</v>
      </c>
      <c r="F447" s="170">
        <f t="shared" si="16"/>
        <v>5672.342217012341</v>
      </c>
      <c r="G447" s="35">
        <f t="shared" si="17"/>
        <v>0.9349667061848143</v>
      </c>
    </row>
    <row r="448" spans="1:7" ht="12.75" customHeight="1">
      <c r="A448" s="18">
        <v>10</v>
      </c>
      <c r="B448" s="204" t="s">
        <v>160</v>
      </c>
      <c r="C448" s="170">
        <v>1236.931</v>
      </c>
      <c r="D448" s="170">
        <v>20.32505290225984</v>
      </c>
      <c r="E448" s="170">
        <v>1206.2579999999998</v>
      </c>
      <c r="F448" s="170">
        <f t="shared" si="16"/>
        <v>1226.5830529022596</v>
      </c>
      <c r="G448" s="35">
        <f t="shared" si="17"/>
        <v>0.9916341759582867</v>
      </c>
    </row>
    <row r="449" spans="1:7" ht="12.75" customHeight="1">
      <c r="A449" s="18">
        <v>11</v>
      </c>
      <c r="B449" s="204" t="s">
        <v>161</v>
      </c>
      <c r="C449" s="170">
        <v>2998.568</v>
      </c>
      <c r="D449" s="170">
        <v>110.67619504379661</v>
      </c>
      <c r="E449" s="170">
        <v>3027.286</v>
      </c>
      <c r="F449" s="170">
        <f t="shared" si="16"/>
        <v>3137.962195043797</v>
      </c>
      <c r="G449" s="35">
        <f t="shared" si="17"/>
        <v>1.046486921438432</v>
      </c>
    </row>
    <row r="450" spans="1:7" ht="12.75" customHeight="1">
      <c r="A450" s="18">
        <v>12</v>
      </c>
      <c r="B450" s="204" t="s">
        <v>162</v>
      </c>
      <c r="C450" s="170">
        <v>5728.7132</v>
      </c>
      <c r="D450" s="170">
        <v>172.05872623809228</v>
      </c>
      <c r="E450" s="170">
        <v>5608.338</v>
      </c>
      <c r="F450" s="170">
        <f t="shared" si="16"/>
        <v>5780.396726238092</v>
      </c>
      <c r="G450" s="35">
        <f t="shared" si="17"/>
        <v>1.0090218386631908</v>
      </c>
    </row>
    <row r="451" spans="1:7" ht="12.75" customHeight="1">
      <c r="A451" s="18">
        <v>13</v>
      </c>
      <c r="B451" s="204" t="s">
        <v>163</v>
      </c>
      <c r="C451" s="170">
        <v>8618.403</v>
      </c>
      <c r="D451" s="170">
        <v>197.1686984349201</v>
      </c>
      <c r="E451" s="170">
        <v>8280.87</v>
      </c>
      <c r="F451" s="170">
        <f t="shared" si="16"/>
        <v>8478.03869843492</v>
      </c>
      <c r="G451" s="35">
        <f t="shared" si="17"/>
        <v>0.9837134209707901</v>
      </c>
    </row>
    <row r="452" spans="1:7" ht="12.75" customHeight="1">
      <c r="A452" s="18">
        <v>14</v>
      </c>
      <c r="B452" s="204" t="s">
        <v>164</v>
      </c>
      <c r="C452" s="170">
        <v>2522.6002</v>
      </c>
      <c r="D452" s="170">
        <v>50.6127885745841</v>
      </c>
      <c r="E452" s="170">
        <v>2394.89</v>
      </c>
      <c r="F452" s="170">
        <f t="shared" si="16"/>
        <v>2445.502788574584</v>
      </c>
      <c r="G452" s="35">
        <f t="shared" si="17"/>
        <v>0.9694373244617138</v>
      </c>
    </row>
    <row r="453" spans="1:7" ht="12.75" customHeight="1">
      <c r="A453" s="18">
        <v>15</v>
      </c>
      <c r="B453" s="204" t="s">
        <v>165</v>
      </c>
      <c r="C453" s="170">
        <v>2050.0796</v>
      </c>
      <c r="D453" s="170">
        <v>62.92671309718338</v>
      </c>
      <c r="E453" s="170">
        <v>1200.941</v>
      </c>
      <c r="F453" s="170">
        <f t="shared" si="16"/>
        <v>1263.8677130971835</v>
      </c>
      <c r="G453" s="35">
        <f t="shared" si="17"/>
        <v>0.6164968975337267</v>
      </c>
    </row>
    <row r="454" spans="1:7" ht="12.75" customHeight="1">
      <c r="A454" s="18">
        <v>16</v>
      </c>
      <c r="B454" s="204" t="s">
        <v>166</v>
      </c>
      <c r="C454" s="170">
        <v>1252.3937999999998</v>
      </c>
      <c r="D454" s="170">
        <v>56.830330536273294</v>
      </c>
      <c r="E454" s="170">
        <v>1286.96</v>
      </c>
      <c r="F454" s="170">
        <f t="shared" si="16"/>
        <v>1343.7903305362734</v>
      </c>
      <c r="G454" s="35">
        <f t="shared" si="17"/>
        <v>1.0729774696555296</v>
      </c>
    </row>
    <row r="455" spans="1:7" ht="12.75" customHeight="1">
      <c r="A455" s="18">
        <v>17</v>
      </c>
      <c r="B455" s="204" t="s">
        <v>167</v>
      </c>
      <c r="C455" s="170">
        <v>5179.8643999999995</v>
      </c>
      <c r="D455" s="170">
        <v>205.57358461040258</v>
      </c>
      <c r="E455" s="170">
        <v>5332.222</v>
      </c>
      <c r="F455" s="170">
        <f t="shared" si="16"/>
        <v>5537.795584610402</v>
      </c>
      <c r="G455" s="35">
        <f t="shared" si="17"/>
        <v>1.0691004931732195</v>
      </c>
    </row>
    <row r="456" spans="1:7" ht="12.75" customHeight="1">
      <c r="A456" s="18">
        <v>18</v>
      </c>
      <c r="B456" s="204" t="s">
        <v>168</v>
      </c>
      <c r="C456" s="170">
        <v>4413.9039999999995</v>
      </c>
      <c r="D456" s="170">
        <v>69.97876466929904</v>
      </c>
      <c r="E456" s="170">
        <v>3884.344</v>
      </c>
      <c r="F456" s="170">
        <f t="shared" si="16"/>
        <v>3954.322764669299</v>
      </c>
      <c r="G456" s="35">
        <f t="shared" si="17"/>
        <v>0.895878742416985</v>
      </c>
    </row>
    <row r="457" spans="1:7" ht="12.75" customHeight="1">
      <c r="A457" s="18">
        <v>19</v>
      </c>
      <c r="B457" s="204" t="s">
        <v>169</v>
      </c>
      <c r="C457" s="170">
        <v>3857.547</v>
      </c>
      <c r="D457" s="170">
        <v>50.778073723483544</v>
      </c>
      <c r="E457" s="170">
        <v>3689.8779999999997</v>
      </c>
      <c r="F457" s="170">
        <f t="shared" si="16"/>
        <v>3740.656073723483</v>
      </c>
      <c r="G457" s="35">
        <f t="shared" si="17"/>
        <v>0.9696981200030701</v>
      </c>
    </row>
    <row r="458" spans="1:7" ht="12.75" customHeight="1">
      <c r="A458" s="18">
        <v>20</v>
      </c>
      <c r="B458" s="204" t="s">
        <v>170</v>
      </c>
      <c r="C458" s="170">
        <v>4375.4578</v>
      </c>
      <c r="D458" s="170">
        <v>67.64961991631787</v>
      </c>
      <c r="E458" s="170">
        <v>4060.612</v>
      </c>
      <c r="F458" s="170">
        <f t="shared" si="16"/>
        <v>4128.261619916318</v>
      </c>
      <c r="G458" s="35">
        <f t="shared" si="17"/>
        <v>0.9435039277298749</v>
      </c>
    </row>
    <row r="459" spans="1:7" ht="12.75" customHeight="1">
      <c r="A459" s="18">
        <v>21</v>
      </c>
      <c r="B459" s="204" t="s">
        <v>171</v>
      </c>
      <c r="C459" s="170">
        <v>5732.8052</v>
      </c>
      <c r="D459" s="170">
        <v>225.01213904339807</v>
      </c>
      <c r="E459" s="170">
        <v>4533.082</v>
      </c>
      <c r="F459" s="170">
        <f t="shared" si="16"/>
        <v>4758.094139043398</v>
      </c>
      <c r="G459" s="35">
        <f t="shared" si="17"/>
        <v>0.8299765948864612</v>
      </c>
    </row>
    <row r="460" spans="1:7" ht="12.75" customHeight="1">
      <c r="A460" s="18">
        <v>22</v>
      </c>
      <c r="B460" s="204" t="s">
        <v>172</v>
      </c>
      <c r="C460" s="170">
        <v>3415.8714</v>
      </c>
      <c r="D460" s="170">
        <v>79.46733062191845</v>
      </c>
      <c r="E460" s="170">
        <v>2932.56</v>
      </c>
      <c r="F460" s="170">
        <f t="shared" si="16"/>
        <v>3012.0273306219183</v>
      </c>
      <c r="G460" s="35">
        <f t="shared" si="17"/>
        <v>0.8817742174432909</v>
      </c>
    </row>
    <row r="461" spans="1:7" ht="12.75" customHeight="1">
      <c r="A461" s="18">
        <v>23</v>
      </c>
      <c r="B461" s="204" t="s">
        <v>173</v>
      </c>
      <c r="C461" s="170">
        <v>4742.1072</v>
      </c>
      <c r="D461" s="170">
        <v>175.98745642746917</v>
      </c>
      <c r="E461" s="170">
        <v>3809.0719999999997</v>
      </c>
      <c r="F461" s="170">
        <f t="shared" si="16"/>
        <v>3985.059456427469</v>
      </c>
      <c r="G461" s="35">
        <f t="shared" si="17"/>
        <v>0.8403562569035699</v>
      </c>
    </row>
    <row r="462" spans="1:7" ht="12.75" customHeight="1">
      <c r="A462" s="18">
        <v>24</v>
      </c>
      <c r="B462" s="204" t="s">
        <v>174</v>
      </c>
      <c r="C462" s="170">
        <v>3472.4154</v>
      </c>
      <c r="D462" s="170">
        <v>132.79788477001364</v>
      </c>
      <c r="E462" s="170">
        <v>3379.136</v>
      </c>
      <c r="F462" s="170">
        <f t="shared" si="16"/>
        <v>3511.9338847700137</v>
      </c>
      <c r="G462" s="35">
        <f t="shared" si="17"/>
        <v>1.0113806904467748</v>
      </c>
    </row>
    <row r="463" spans="1:7" ht="12.75" customHeight="1">
      <c r="A463" s="18">
        <v>25</v>
      </c>
      <c r="B463" s="204" t="s">
        <v>175</v>
      </c>
      <c r="C463" s="170">
        <v>1923.5252</v>
      </c>
      <c r="D463" s="170">
        <v>32.05426010521512</v>
      </c>
      <c r="E463" s="170">
        <v>1785.667</v>
      </c>
      <c r="F463" s="170">
        <f t="shared" si="16"/>
        <v>1817.7212601052152</v>
      </c>
      <c r="G463" s="35">
        <f t="shared" si="17"/>
        <v>0.9449947731931014</v>
      </c>
    </row>
    <row r="464" spans="1:7" ht="12.75" customHeight="1">
      <c r="A464" s="18">
        <v>26</v>
      </c>
      <c r="B464" s="204" t="s">
        <v>176</v>
      </c>
      <c r="C464" s="170">
        <v>2202.6058</v>
      </c>
      <c r="D464" s="170">
        <v>56.62339597214168</v>
      </c>
      <c r="E464" s="170">
        <v>1986.156</v>
      </c>
      <c r="F464" s="170">
        <f t="shared" si="16"/>
        <v>2042.7793959721416</v>
      </c>
      <c r="G464" s="35">
        <f t="shared" si="17"/>
        <v>0.9274375814193088</v>
      </c>
    </row>
    <row r="465" spans="1:7" ht="12.75" customHeight="1">
      <c r="A465" s="18">
        <v>27</v>
      </c>
      <c r="B465" s="204" t="s">
        <v>177</v>
      </c>
      <c r="C465" s="170">
        <v>4067.696</v>
      </c>
      <c r="D465" s="170">
        <v>129.94731675655248</v>
      </c>
      <c r="E465" s="170">
        <v>3025.142</v>
      </c>
      <c r="F465" s="170">
        <f t="shared" si="16"/>
        <v>3155.0893167565523</v>
      </c>
      <c r="G465" s="35">
        <f t="shared" si="17"/>
        <v>0.7756453079966036</v>
      </c>
    </row>
    <row r="466" spans="1:7" ht="12.75" customHeight="1">
      <c r="A466" s="18">
        <v>28</v>
      </c>
      <c r="B466" s="204" t="s">
        <v>178</v>
      </c>
      <c r="C466" s="170">
        <v>1776.7278000000001</v>
      </c>
      <c r="D466" s="170">
        <v>93.81852946809198</v>
      </c>
      <c r="E466" s="170">
        <v>1805.402</v>
      </c>
      <c r="F466" s="170">
        <f t="shared" si="16"/>
        <v>1899.220529468092</v>
      </c>
      <c r="G466" s="35">
        <f t="shared" si="17"/>
        <v>1.0689428788518376</v>
      </c>
    </row>
    <row r="467" spans="1:7" ht="12.75" customHeight="1">
      <c r="A467" s="18">
        <v>29</v>
      </c>
      <c r="B467" s="204" t="s">
        <v>179</v>
      </c>
      <c r="C467" s="170">
        <v>3516.9748</v>
      </c>
      <c r="D467" s="170">
        <v>49.76452966284694</v>
      </c>
      <c r="E467" s="170">
        <v>3182.098</v>
      </c>
      <c r="F467" s="170">
        <f t="shared" si="16"/>
        <v>3231.862529662847</v>
      </c>
      <c r="G467" s="35">
        <f t="shared" si="17"/>
        <v>0.9189325239586156</v>
      </c>
    </row>
    <row r="468" spans="1:7" ht="12.75" customHeight="1">
      <c r="A468" s="18">
        <v>30</v>
      </c>
      <c r="B468" s="204" t="s">
        <v>180</v>
      </c>
      <c r="C468" s="170">
        <v>1384.336</v>
      </c>
      <c r="D468" s="170">
        <v>103.55125543303689</v>
      </c>
      <c r="E468" s="170">
        <v>1513.28</v>
      </c>
      <c r="F468" s="170">
        <f t="shared" si="16"/>
        <v>1616.8312554330369</v>
      </c>
      <c r="G468" s="35">
        <f t="shared" si="17"/>
        <v>1.1679471280332498</v>
      </c>
    </row>
    <row r="469" spans="1:7" ht="12.75" customHeight="1">
      <c r="A469" s="18">
        <v>31</v>
      </c>
      <c r="B469" s="204" t="s">
        <v>181</v>
      </c>
      <c r="C469" s="170">
        <v>2464.1403999999998</v>
      </c>
      <c r="D469" s="170">
        <v>121.16241944959961</v>
      </c>
      <c r="E469" s="170">
        <v>2556.522</v>
      </c>
      <c r="F469" s="170">
        <f t="shared" si="16"/>
        <v>2677.6844194496</v>
      </c>
      <c r="G469" s="35">
        <f t="shared" si="17"/>
        <v>1.0866606543399882</v>
      </c>
    </row>
    <row r="470" spans="1:7" ht="12.75" customHeight="1">
      <c r="A470" s="18">
        <v>32</v>
      </c>
      <c r="B470" s="204" t="s">
        <v>182</v>
      </c>
      <c r="C470" s="170">
        <v>3488.8516</v>
      </c>
      <c r="D470" s="170">
        <v>42.69425466825419</v>
      </c>
      <c r="E470" s="170">
        <v>3541.774</v>
      </c>
      <c r="F470" s="170">
        <f t="shared" si="16"/>
        <v>3584.4682546682543</v>
      </c>
      <c r="G470" s="35">
        <f t="shared" si="17"/>
        <v>1.0274063404325522</v>
      </c>
    </row>
    <row r="471" spans="1:7" ht="12.75" customHeight="1">
      <c r="A471" s="18">
        <v>33</v>
      </c>
      <c r="B471" s="204" t="s">
        <v>183</v>
      </c>
      <c r="C471" s="170">
        <v>1950.3216</v>
      </c>
      <c r="D471" s="170">
        <v>63.95130635005523</v>
      </c>
      <c r="E471" s="170">
        <v>1903.092</v>
      </c>
      <c r="F471" s="170">
        <f t="shared" si="16"/>
        <v>1967.0433063500554</v>
      </c>
      <c r="G471" s="35">
        <f t="shared" si="17"/>
        <v>1.0085738200048933</v>
      </c>
    </row>
    <row r="472" spans="1:7" ht="12.75" customHeight="1">
      <c r="A472" s="18"/>
      <c r="B472" s="1" t="s">
        <v>27</v>
      </c>
      <c r="C472" s="171">
        <v>130433.95079999996</v>
      </c>
      <c r="D472" s="171">
        <v>3561.6153736251335</v>
      </c>
      <c r="E472" s="171">
        <v>122180.282</v>
      </c>
      <c r="F472" s="171">
        <f t="shared" si="16"/>
        <v>125741.89737362514</v>
      </c>
      <c r="G472" s="39">
        <f t="shared" si="17"/>
        <v>0.9640273609930795</v>
      </c>
    </row>
    <row r="473" ht="5.25" customHeight="1">
      <c r="A473" s="80"/>
    </row>
    <row r="474" spans="1:8" ht="14.25">
      <c r="A474" s="9" t="s">
        <v>45</v>
      </c>
      <c r="H474" s="31"/>
    </row>
    <row r="475" spans="1:7" ht="6.75" customHeight="1">
      <c r="A475" s="9"/>
      <c r="G475" s="10" t="s">
        <v>12</v>
      </c>
    </row>
    <row r="476" spans="1:5" ht="14.25">
      <c r="A476" s="30" t="s">
        <v>39</v>
      </c>
      <c r="B476" s="30" t="s">
        <v>46</v>
      </c>
      <c r="C476" s="30" t="s">
        <v>47</v>
      </c>
      <c r="D476" s="30" t="s">
        <v>48</v>
      </c>
      <c r="E476" s="30" t="s">
        <v>49</v>
      </c>
    </row>
    <row r="477" spans="1:8" ht="18.75" customHeight="1">
      <c r="A477" s="53">
        <f>C472</f>
        <v>130433.95079999996</v>
      </c>
      <c r="B477" s="53">
        <f>F472</f>
        <v>125741.89737362514</v>
      </c>
      <c r="C477" s="39">
        <f>B477/A477</f>
        <v>0.9640273609930795</v>
      </c>
      <c r="D477" s="53">
        <f>D516</f>
        <v>123851.04791887876</v>
      </c>
      <c r="E477" s="39">
        <f>D477/A477</f>
        <v>0.9495307560589417</v>
      </c>
      <c r="H477" s="10" t="s">
        <v>12</v>
      </c>
    </row>
    <row r="478" spans="1:7" ht="7.5" customHeight="1">
      <c r="A478" s="9"/>
      <c r="G478" s="10" t="s">
        <v>12</v>
      </c>
    </row>
    <row r="479" ht="14.25">
      <c r="A479" s="9" t="s">
        <v>204</v>
      </c>
    </row>
    <row r="480" ht="6.75" customHeight="1">
      <c r="A480" s="9"/>
    </row>
    <row r="481" spans="1:5" ht="14.25">
      <c r="A481" s="49" t="s">
        <v>20</v>
      </c>
      <c r="B481" s="49" t="s">
        <v>31</v>
      </c>
      <c r="C481" s="78" t="s">
        <v>39</v>
      </c>
      <c r="D481" s="49" t="s">
        <v>48</v>
      </c>
      <c r="E481" s="17" t="s">
        <v>49</v>
      </c>
    </row>
    <row r="482" spans="1:5" ht="14.25">
      <c r="A482" s="81">
        <v>1</v>
      </c>
      <c r="B482" s="81">
        <v>2</v>
      </c>
      <c r="C482" s="82">
        <v>3</v>
      </c>
      <c r="D482" s="81">
        <v>4</v>
      </c>
      <c r="E482" s="83">
        <v>5</v>
      </c>
    </row>
    <row r="483" spans="1:7" ht="12.75" customHeight="1">
      <c r="A483" s="18">
        <v>1</v>
      </c>
      <c r="B483" s="204" t="s">
        <v>151</v>
      </c>
      <c r="C483" s="170">
        <v>7936.1984</v>
      </c>
      <c r="D483" s="281">
        <v>7611.525364875</v>
      </c>
      <c r="E483" s="284">
        <f aca="true" t="shared" si="18" ref="E483:E516">D483/C483</f>
        <v>0.9590896020032715</v>
      </c>
      <c r="F483" s="144"/>
      <c r="G483" s="31"/>
    </row>
    <row r="484" spans="1:7" ht="12.75" customHeight="1">
      <c r="A484" s="18">
        <v>2</v>
      </c>
      <c r="B484" s="204" t="s">
        <v>152</v>
      </c>
      <c r="C484" s="170">
        <v>2831.7198</v>
      </c>
      <c r="D484" s="281">
        <v>2801.94030657</v>
      </c>
      <c r="E484" s="284">
        <f t="shared" si="18"/>
        <v>0.9894836016508413</v>
      </c>
      <c r="F484" s="144"/>
      <c r="G484" s="31" t="s">
        <v>12</v>
      </c>
    </row>
    <row r="485" spans="1:7" ht="12.75" customHeight="1">
      <c r="A485" s="18">
        <v>3</v>
      </c>
      <c r="B485" s="204" t="s">
        <v>153</v>
      </c>
      <c r="C485" s="170">
        <v>5544.5236</v>
      </c>
      <c r="D485" s="281">
        <v>4932.0998978874995</v>
      </c>
      <c r="E485" s="284">
        <f t="shared" si="18"/>
        <v>0.8895443961835602</v>
      </c>
      <c r="F485" s="144"/>
      <c r="G485" s="31"/>
    </row>
    <row r="486" spans="1:7" ht="12.75" customHeight="1">
      <c r="A486" s="18">
        <v>4</v>
      </c>
      <c r="B486" s="204" t="s">
        <v>154</v>
      </c>
      <c r="C486" s="170">
        <v>4514.3254</v>
      </c>
      <c r="D486" s="281">
        <v>4606.243495125001</v>
      </c>
      <c r="E486" s="284">
        <f t="shared" si="18"/>
        <v>1.0203614243503583</v>
      </c>
      <c r="F486" s="144"/>
      <c r="G486" s="31"/>
    </row>
    <row r="487" spans="1:7" ht="12.75" customHeight="1">
      <c r="A487" s="18">
        <v>5</v>
      </c>
      <c r="B487" s="204" t="s">
        <v>155</v>
      </c>
      <c r="C487" s="170">
        <v>10486.4754</v>
      </c>
      <c r="D487" s="281">
        <v>10729.777048515</v>
      </c>
      <c r="E487" s="284">
        <f t="shared" si="18"/>
        <v>1.023201470392521</v>
      </c>
      <c r="F487" s="144"/>
      <c r="G487" s="31"/>
    </row>
    <row r="488" spans="1:7" ht="12.75" customHeight="1">
      <c r="A488" s="18">
        <v>6</v>
      </c>
      <c r="B488" s="204" t="s">
        <v>156</v>
      </c>
      <c r="C488" s="170">
        <v>2886.8068</v>
      </c>
      <c r="D488" s="281">
        <v>3006.7086848125</v>
      </c>
      <c r="E488" s="284">
        <f t="shared" si="18"/>
        <v>1.0415344334135905</v>
      </c>
      <c r="F488" s="144"/>
      <c r="G488" s="31"/>
    </row>
    <row r="489" spans="1:7" ht="12.75" customHeight="1">
      <c r="A489" s="18">
        <v>7</v>
      </c>
      <c r="B489" s="204" t="s">
        <v>157</v>
      </c>
      <c r="C489" s="170">
        <v>2279.3432000000003</v>
      </c>
      <c r="D489" s="281">
        <v>2037.76528375</v>
      </c>
      <c r="E489" s="284">
        <f t="shared" si="18"/>
        <v>0.894014242238729</v>
      </c>
      <c r="F489" s="144"/>
      <c r="G489" s="31"/>
    </row>
    <row r="490" spans="1:7" ht="12.75" customHeight="1">
      <c r="A490" s="18">
        <v>8</v>
      </c>
      <c r="B490" s="204" t="s">
        <v>158</v>
      </c>
      <c r="C490" s="170">
        <v>5514.8256</v>
      </c>
      <c r="D490" s="281">
        <v>5590.5430246875</v>
      </c>
      <c r="E490" s="284">
        <f t="shared" si="18"/>
        <v>1.0137297949526274</v>
      </c>
      <c r="F490" s="144"/>
      <c r="G490" s="31"/>
    </row>
    <row r="491" spans="1:7" ht="12.75" customHeight="1">
      <c r="A491" s="18">
        <v>9</v>
      </c>
      <c r="B491" s="204" t="s">
        <v>159</v>
      </c>
      <c r="C491" s="170">
        <v>6066.8922</v>
      </c>
      <c r="D491" s="281">
        <v>5555.1512086875</v>
      </c>
      <c r="E491" s="284">
        <f t="shared" si="18"/>
        <v>0.9156502251164937</v>
      </c>
      <c r="F491" s="144"/>
      <c r="G491" s="31"/>
    </row>
    <row r="492" spans="1:7" ht="12.75" customHeight="1">
      <c r="A492" s="18">
        <v>10</v>
      </c>
      <c r="B492" s="204" t="s">
        <v>160</v>
      </c>
      <c r="C492" s="170">
        <v>1236.931</v>
      </c>
      <c r="D492" s="281">
        <v>1217.0560989374999</v>
      </c>
      <c r="E492" s="284">
        <f t="shared" si="18"/>
        <v>0.9839320858944435</v>
      </c>
      <c r="F492" s="144"/>
      <c r="G492" s="31"/>
    </row>
    <row r="493" spans="1:7" ht="12.75" customHeight="1">
      <c r="A493" s="18">
        <v>11</v>
      </c>
      <c r="B493" s="204" t="s">
        <v>161</v>
      </c>
      <c r="C493" s="170">
        <v>2998.568</v>
      </c>
      <c r="D493" s="281">
        <v>3075.0300620999997</v>
      </c>
      <c r="E493" s="284">
        <f t="shared" si="18"/>
        <v>1.025499525806985</v>
      </c>
      <c r="F493" s="144"/>
      <c r="G493" s="31"/>
    </row>
    <row r="494" spans="1:7" ht="12.75" customHeight="1">
      <c r="A494" s="18">
        <v>12</v>
      </c>
      <c r="B494" s="204" t="s">
        <v>162</v>
      </c>
      <c r="C494" s="170">
        <v>5728.7132</v>
      </c>
      <c r="D494" s="281">
        <v>5688.110557125001</v>
      </c>
      <c r="E494" s="284">
        <f t="shared" si="18"/>
        <v>0.9929124322587838</v>
      </c>
      <c r="F494" s="144"/>
      <c r="G494" s="31"/>
    </row>
    <row r="495" spans="1:7" ht="12.75" customHeight="1">
      <c r="A495" s="18">
        <v>13</v>
      </c>
      <c r="B495" s="204" t="s">
        <v>163</v>
      </c>
      <c r="C495" s="170">
        <v>8618.403</v>
      </c>
      <c r="D495" s="281">
        <v>8398.7834090625</v>
      </c>
      <c r="E495" s="284">
        <f t="shared" si="18"/>
        <v>0.9745173681321818</v>
      </c>
      <c r="F495" s="144"/>
      <c r="G495" s="31"/>
    </row>
    <row r="496" spans="1:7" ht="12.75" customHeight="1">
      <c r="A496" s="18">
        <v>14</v>
      </c>
      <c r="B496" s="204" t="s">
        <v>164</v>
      </c>
      <c r="C496" s="170">
        <v>2522.6002</v>
      </c>
      <c r="D496" s="281">
        <v>2415.9375130500002</v>
      </c>
      <c r="E496" s="284">
        <f t="shared" si="18"/>
        <v>0.9577171654271653</v>
      </c>
      <c r="F496" s="144"/>
      <c r="G496" s="31"/>
    </row>
    <row r="497" spans="1:7" ht="12.75" customHeight="1">
      <c r="A497" s="18">
        <v>15</v>
      </c>
      <c r="B497" s="204" t="s">
        <v>165</v>
      </c>
      <c r="C497" s="170">
        <v>2050.0796</v>
      </c>
      <c r="D497" s="281">
        <v>1237.0820316</v>
      </c>
      <c r="E497" s="284">
        <f t="shared" si="18"/>
        <v>0.6034312187682859</v>
      </c>
      <c r="F497" s="144"/>
      <c r="G497" s="31"/>
    </row>
    <row r="498" spans="1:7" ht="12.75" customHeight="1">
      <c r="A498" s="18">
        <v>16</v>
      </c>
      <c r="B498" s="204" t="s">
        <v>166</v>
      </c>
      <c r="C498" s="170">
        <v>1252.3937999999998</v>
      </c>
      <c r="D498" s="281">
        <v>1307.8937483999998</v>
      </c>
      <c r="E498" s="284">
        <f t="shared" si="18"/>
        <v>1.044315093543261</v>
      </c>
      <c r="F498" s="144"/>
      <c r="G498" s="31"/>
    </row>
    <row r="499" spans="1:11" ht="12.75" customHeight="1">
      <c r="A499" s="18">
        <v>17</v>
      </c>
      <c r="B499" s="204" t="s">
        <v>167</v>
      </c>
      <c r="C499" s="170">
        <v>5179.8643999999995</v>
      </c>
      <c r="D499" s="281">
        <v>5457.623380575</v>
      </c>
      <c r="E499" s="284">
        <f t="shared" si="18"/>
        <v>1.0536228285387164</v>
      </c>
      <c r="F499" s="144"/>
      <c r="G499" s="31"/>
      <c r="K499" s="10" t="s">
        <v>12</v>
      </c>
    </row>
    <row r="500" spans="1:7" ht="12.75" customHeight="1">
      <c r="A500" s="18">
        <v>18</v>
      </c>
      <c r="B500" s="204" t="s">
        <v>168</v>
      </c>
      <c r="C500" s="170">
        <v>4413.9039999999995</v>
      </c>
      <c r="D500" s="281">
        <v>3930.8677378375005</v>
      </c>
      <c r="E500" s="284">
        <f t="shared" si="18"/>
        <v>0.8905648464120427</v>
      </c>
      <c r="F500" s="144"/>
      <c r="G500" s="31"/>
    </row>
    <row r="501" spans="1:7" ht="12.75" customHeight="1">
      <c r="A501" s="18">
        <v>19</v>
      </c>
      <c r="B501" s="204" t="s">
        <v>169</v>
      </c>
      <c r="C501" s="170">
        <v>3857.547</v>
      </c>
      <c r="D501" s="281">
        <v>3720.8207032499995</v>
      </c>
      <c r="E501" s="284">
        <f t="shared" si="18"/>
        <v>0.9645561553106157</v>
      </c>
      <c r="F501" s="144"/>
      <c r="G501" s="31"/>
    </row>
    <row r="502" spans="1:7" ht="12.75" customHeight="1">
      <c r="A502" s="18">
        <v>20</v>
      </c>
      <c r="B502" s="204" t="s">
        <v>170</v>
      </c>
      <c r="C502" s="170">
        <v>4375.4578</v>
      </c>
      <c r="D502" s="281">
        <v>4084.5579541875</v>
      </c>
      <c r="E502" s="284">
        <f t="shared" si="18"/>
        <v>0.9335155636028531</v>
      </c>
      <c r="F502" s="144"/>
      <c r="G502" s="31"/>
    </row>
    <row r="503" spans="1:7" ht="12.75" customHeight="1">
      <c r="A503" s="18">
        <v>21</v>
      </c>
      <c r="B503" s="204" t="s">
        <v>171</v>
      </c>
      <c r="C503" s="170">
        <v>5732.8052</v>
      </c>
      <c r="D503" s="281">
        <v>4640.5994029375</v>
      </c>
      <c r="E503" s="284">
        <f t="shared" si="18"/>
        <v>0.8094814390235168</v>
      </c>
      <c r="F503" s="144"/>
      <c r="G503" s="31"/>
    </row>
    <row r="504" spans="1:7" ht="12.75" customHeight="1">
      <c r="A504" s="18">
        <v>22</v>
      </c>
      <c r="B504" s="204" t="s">
        <v>172</v>
      </c>
      <c r="C504" s="170">
        <v>3415.8714</v>
      </c>
      <c r="D504" s="281">
        <v>2951.626840825</v>
      </c>
      <c r="E504" s="284">
        <f t="shared" si="18"/>
        <v>0.8640919095563726</v>
      </c>
      <c r="F504" s="144"/>
      <c r="G504" s="31"/>
    </row>
    <row r="505" spans="1:7" ht="12.75" customHeight="1">
      <c r="A505" s="18">
        <v>23</v>
      </c>
      <c r="B505" s="204" t="s">
        <v>173</v>
      </c>
      <c r="C505" s="170">
        <v>4742.1072</v>
      </c>
      <c r="D505" s="281">
        <v>3884.13501615</v>
      </c>
      <c r="E505" s="284">
        <f t="shared" si="18"/>
        <v>0.8190736422301882</v>
      </c>
      <c r="F505" s="144"/>
      <c r="G505" s="31"/>
    </row>
    <row r="506" spans="1:7" ht="12.75" customHeight="1">
      <c r="A506" s="18">
        <v>24</v>
      </c>
      <c r="B506" s="204" t="s">
        <v>174</v>
      </c>
      <c r="C506" s="170">
        <v>3472.4154</v>
      </c>
      <c r="D506" s="281">
        <v>3439.6686291</v>
      </c>
      <c r="E506" s="284">
        <f t="shared" si="18"/>
        <v>0.9905694546510767</v>
      </c>
      <c r="F506" s="144"/>
      <c r="G506" s="31"/>
    </row>
    <row r="507" spans="1:7" ht="12.75" customHeight="1">
      <c r="A507" s="18">
        <v>25</v>
      </c>
      <c r="B507" s="204" t="s">
        <v>175</v>
      </c>
      <c r="C507" s="170">
        <v>1923.5252</v>
      </c>
      <c r="D507" s="281">
        <v>1792.1882516562498</v>
      </c>
      <c r="E507" s="284">
        <f t="shared" si="18"/>
        <v>0.9317207030384888</v>
      </c>
      <c r="F507" s="144"/>
      <c r="G507" s="31"/>
    </row>
    <row r="508" spans="1:7" ht="12.75" customHeight="1">
      <c r="A508" s="18">
        <v>26</v>
      </c>
      <c r="B508" s="204" t="s">
        <v>176</v>
      </c>
      <c r="C508" s="170">
        <v>2202.6058</v>
      </c>
      <c r="D508" s="281">
        <v>1999.0687639125001</v>
      </c>
      <c r="E508" s="284">
        <f t="shared" si="18"/>
        <v>0.9075926177587021</v>
      </c>
      <c r="F508" s="144"/>
      <c r="G508" s="31"/>
    </row>
    <row r="509" spans="1:7" ht="12.75" customHeight="1">
      <c r="A509" s="18">
        <v>27</v>
      </c>
      <c r="B509" s="204" t="s">
        <v>177</v>
      </c>
      <c r="C509" s="170">
        <v>4067.696</v>
      </c>
      <c r="D509" s="281">
        <v>3087.8939216325</v>
      </c>
      <c r="E509" s="284">
        <f t="shared" si="18"/>
        <v>0.7591260314518342</v>
      </c>
      <c r="F509" s="144"/>
      <c r="G509" s="31"/>
    </row>
    <row r="510" spans="1:7" ht="12.75" customHeight="1">
      <c r="A510" s="18">
        <v>28</v>
      </c>
      <c r="B510" s="204" t="s">
        <v>178</v>
      </c>
      <c r="C510" s="170">
        <v>1776.7278000000001</v>
      </c>
      <c r="D510" s="281">
        <v>1834.244514</v>
      </c>
      <c r="E510" s="284">
        <f t="shared" si="18"/>
        <v>1.0323722710929608</v>
      </c>
      <c r="F510" s="144"/>
      <c r="G510" s="31"/>
    </row>
    <row r="511" spans="1:8" ht="12.75" customHeight="1">
      <c r="A511" s="18">
        <v>29</v>
      </c>
      <c r="B511" s="204" t="s">
        <v>179</v>
      </c>
      <c r="C511" s="170">
        <v>3516.9748</v>
      </c>
      <c r="D511" s="281">
        <v>3192.6493735125005</v>
      </c>
      <c r="E511" s="284">
        <f t="shared" si="18"/>
        <v>0.9077828403867154</v>
      </c>
      <c r="F511" s="144"/>
      <c r="G511" s="31"/>
      <c r="H511" s="10" t="s">
        <v>12</v>
      </c>
    </row>
    <row r="512" spans="1:7" ht="12.75" customHeight="1">
      <c r="A512" s="18">
        <v>30</v>
      </c>
      <c r="B512" s="204" t="s">
        <v>180</v>
      </c>
      <c r="C512" s="170">
        <v>1384.336</v>
      </c>
      <c r="D512" s="281">
        <v>1534.9367433375</v>
      </c>
      <c r="E512" s="284">
        <f t="shared" si="18"/>
        <v>1.1087891547554207</v>
      </c>
      <c r="F512" s="144"/>
      <c r="G512" s="31" t="s">
        <v>12</v>
      </c>
    </row>
    <row r="513" spans="1:7" ht="12.75" customHeight="1">
      <c r="A513" s="18">
        <v>31</v>
      </c>
      <c r="B513" s="204" t="s">
        <v>181</v>
      </c>
      <c r="C513" s="170">
        <v>2464.1403999999998</v>
      </c>
      <c r="D513" s="281">
        <v>2596.8017030624997</v>
      </c>
      <c r="E513" s="284">
        <f t="shared" si="18"/>
        <v>1.05383674690878</v>
      </c>
      <c r="F513" s="144"/>
      <c r="G513" s="31"/>
    </row>
    <row r="514" spans="1:7" ht="12.75" customHeight="1">
      <c r="A514" s="18">
        <v>32</v>
      </c>
      <c r="B514" s="204" t="s">
        <v>182</v>
      </c>
      <c r="C514" s="170">
        <v>3488.8516</v>
      </c>
      <c r="D514" s="281">
        <v>3558.5591068300005</v>
      </c>
      <c r="E514" s="284">
        <f t="shared" si="18"/>
        <v>1.019980072190517</v>
      </c>
      <c r="F514" s="144"/>
      <c r="G514" s="31" t="s">
        <v>12</v>
      </c>
    </row>
    <row r="515" spans="1:7" ht="12.75" customHeight="1">
      <c r="A515" s="18">
        <v>33</v>
      </c>
      <c r="B515" s="204" t="s">
        <v>183</v>
      </c>
      <c r="C515" s="170">
        <v>1950.3216</v>
      </c>
      <c r="D515" s="281">
        <v>1933.1581408875002</v>
      </c>
      <c r="E515" s="284">
        <f t="shared" si="18"/>
        <v>0.9911996774724231</v>
      </c>
      <c r="F515" s="144"/>
      <c r="G515" s="31"/>
    </row>
    <row r="516" spans="1:7" ht="12.75" customHeight="1">
      <c r="A516" s="34"/>
      <c r="B516" s="1" t="s">
        <v>27</v>
      </c>
      <c r="C516" s="171">
        <v>130433.95079999996</v>
      </c>
      <c r="D516" s="282">
        <v>123851.04791887876</v>
      </c>
      <c r="E516" s="283">
        <f t="shared" si="18"/>
        <v>0.9495307560589417</v>
      </c>
      <c r="F516" s="42"/>
      <c r="G516" s="31"/>
    </row>
    <row r="517" spans="1:8" ht="14.25" customHeight="1">
      <c r="A517" s="40"/>
      <c r="B517" s="2"/>
      <c r="C517" s="65"/>
      <c r="D517" s="65"/>
      <c r="E517" s="84"/>
      <c r="F517" s="26"/>
      <c r="G517" s="26"/>
      <c r="H517" s="26"/>
    </row>
    <row r="518" spans="1:8" ht="14.25">
      <c r="A518" s="9" t="s">
        <v>121</v>
      </c>
      <c r="F518" s="85"/>
      <c r="G518" s="85"/>
      <c r="H518" s="86"/>
    </row>
    <row r="519" spans="1:8" ht="6.75" customHeight="1">
      <c r="A519" s="9"/>
      <c r="F519" s="26"/>
      <c r="G519" s="26"/>
      <c r="H519" s="26"/>
    </row>
    <row r="520" spans="1:8" ht="28.5">
      <c r="A520" s="88" t="s">
        <v>39</v>
      </c>
      <c r="B520" s="88" t="s">
        <v>117</v>
      </c>
      <c r="C520" s="88" t="s">
        <v>118</v>
      </c>
      <c r="D520" s="88" t="s">
        <v>50</v>
      </c>
      <c r="F520" s="26"/>
      <c r="G520" s="185"/>
      <c r="H520" s="185"/>
    </row>
    <row r="521" spans="1:4" ht="18.75" customHeight="1">
      <c r="A521" s="53">
        <f>C560</f>
        <v>3170.2207044110205</v>
      </c>
      <c r="B521" s="53">
        <f>D560</f>
        <v>3057.73921</v>
      </c>
      <c r="C521" s="87">
        <f>E560</f>
        <v>3057.73921</v>
      </c>
      <c r="D521" s="35">
        <f>C521/B521</f>
        <v>1</v>
      </c>
    </row>
    <row r="522" ht="7.5" customHeight="1">
      <c r="A522" s="9"/>
    </row>
    <row r="523" ht="14.25">
      <c r="A523" s="9" t="s">
        <v>120</v>
      </c>
    </row>
    <row r="524" ht="6.75" customHeight="1">
      <c r="A524" s="9"/>
    </row>
    <row r="525" spans="1:7" ht="33" customHeight="1">
      <c r="A525" s="88" t="s">
        <v>20</v>
      </c>
      <c r="B525" s="88" t="s">
        <v>31</v>
      </c>
      <c r="C525" s="61" t="s">
        <v>39</v>
      </c>
      <c r="D525" s="88" t="s">
        <v>119</v>
      </c>
      <c r="E525" s="88" t="s">
        <v>124</v>
      </c>
      <c r="F525" s="88" t="s">
        <v>51</v>
      </c>
      <c r="G525" s="88" t="s">
        <v>113</v>
      </c>
    </row>
    <row r="526" spans="1:7" ht="14.25">
      <c r="A526" s="89">
        <v>1</v>
      </c>
      <c r="B526" s="89">
        <v>2</v>
      </c>
      <c r="C526" s="90">
        <v>3</v>
      </c>
      <c r="D526" s="89">
        <v>4</v>
      </c>
      <c r="E526" s="91">
        <v>5</v>
      </c>
      <c r="F526" s="90">
        <v>6</v>
      </c>
      <c r="G526" s="89">
        <v>7</v>
      </c>
    </row>
    <row r="527" spans="1:8" ht="12.75" customHeight="1">
      <c r="A527" s="188">
        <v>1</v>
      </c>
      <c r="B527" s="204" t="s">
        <v>151</v>
      </c>
      <c r="C527" s="255">
        <v>233.3916414053279</v>
      </c>
      <c r="D527" s="255">
        <v>187.04755</v>
      </c>
      <c r="E527" s="255">
        <v>187.04755</v>
      </c>
      <c r="F527" s="256">
        <f aca="true" t="shared" si="19" ref="F527:F559">D527-E527</f>
        <v>0</v>
      </c>
      <c r="G527" s="197">
        <f aca="true" t="shared" si="20" ref="G527:G559">E527/D527</f>
        <v>1</v>
      </c>
      <c r="H527" s="190"/>
    </row>
    <row r="528" spans="1:8" ht="12.75" customHeight="1">
      <c r="A528" s="188">
        <v>2</v>
      </c>
      <c r="B528" s="204" t="s">
        <v>152</v>
      </c>
      <c r="C528" s="255">
        <v>70.95391424520732</v>
      </c>
      <c r="D528" s="255">
        <v>69.69444999999999</v>
      </c>
      <c r="E528" s="255">
        <v>69.69444999999999</v>
      </c>
      <c r="F528" s="256">
        <f t="shared" si="19"/>
        <v>0</v>
      </c>
      <c r="G528" s="197">
        <f t="shared" si="20"/>
        <v>1</v>
      </c>
      <c r="H528" s="190"/>
    </row>
    <row r="529" spans="1:8" ht="12.75" customHeight="1">
      <c r="A529" s="188">
        <v>3</v>
      </c>
      <c r="B529" s="204" t="s">
        <v>153</v>
      </c>
      <c r="C529" s="255">
        <v>123.73958536534909</v>
      </c>
      <c r="D529" s="255">
        <v>122.5248</v>
      </c>
      <c r="E529" s="255">
        <v>122.5248</v>
      </c>
      <c r="F529" s="256">
        <f t="shared" si="19"/>
        <v>0</v>
      </c>
      <c r="G529" s="197">
        <f t="shared" si="20"/>
        <v>1</v>
      </c>
      <c r="H529" s="190"/>
    </row>
    <row r="530" spans="1:8" ht="12.75" customHeight="1">
      <c r="A530" s="188">
        <v>4</v>
      </c>
      <c r="B530" s="204" t="s">
        <v>154</v>
      </c>
      <c r="C530" s="255">
        <v>115.32758974034162</v>
      </c>
      <c r="D530" s="255">
        <v>114.14344999999997</v>
      </c>
      <c r="E530" s="255">
        <v>114.14344999999997</v>
      </c>
      <c r="F530" s="256">
        <f t="shared" si="19"/>
        <v>0</v>
      </c>
      <c r="G530" s="197">
        <f t="shared" si="20"/>
        <v>1</v>
      </c>
      <c r="H530" s="190"/>
    </row>
    <row r="531" spans="1:8" ht="12.75" customHeight="1">
      <c r="A531" s="188">
        <v>5</v>
      </c>
      <c r="B531" s="204" t="s">
        <v>155</v>
      </c>
      <c r="C531" s="255">
        <v>264.15456248919185</v>
      </c>
      <c r="D531" s="255">
        <v>263.67494999999997</v>
      </c>
      <c r="E531" s="255">
        <v>263.67494999999997</v>
      </c>
      <c r="F531" s="256">
        <f t="shared" si="19"/>
        <v>0</v>
      </c>
      <c r="G531" s="197">
        <f t="shared" si="20"/>
        <v>1</v>
      </c>
      <c r="H531" s="190"/>
    </row>
    <row r="532" spans="1:8" ht="12.75" customHeight="1">
      <c r="A532" s="188">
        <v>6</v>
      </c>
      <c r="B532" s="204" t="s">
        <v>156</v>
      </c>
      <c r="C532" s="255">
        <v>76.23948549920222</v>
      </c>
      <c r="D532" s="255">
        <v>74.8313</v>
      </c>
      <c r="E532" s="255">
        <v>74.8313</v>
      </c>
      <c r="F532" s="256">
        <f t="shared" si="19"/>
        <v>0</v>
      </c>
      <c r="G532" s="197">
        <f t="shared" si="20"/>
        <v>1</v>
      </c>
      <c r="H532" s="190"/>
    </row>
    <row r="533" spans="1:8" ht="12.75" customHeight="1">
      <c r="A533" s="188">
        <v>7</v>
      </c>
      <c r="B533" s="204" t="s">
        <v>157</v>
      </c>
      <c r="C533" s="255">
        <v>51.229875912672746</v>
      </c>
      <c r="D533" s="255">
        <v>50.4376</v>
      </c>
      <c r="E533" s="255">
        <v>50.4376</v>
      </c>
      <c r="F533" s="256">
        <f t="shared" si="19"/>
        <v>0</v>
      </c>
      <c r="G533" s="197">
        <f t="shared" si="20"/>
        <v>1</v>
      </c>
      <c r="H533" s="190"/>
    </row>
    <row r="534" spans="1:8" ht="12.75" customHeight="1">
      <c r="A534" s="188">
        <v>8</v>
      </c>
      <c r="B534" s="204" t="s">
        <v>158</v>
      </c>
      <c r="C534" s="255">
        <v>142.3799117064763</v>
      </c>
      <c r="D534" s="255">
        <v>137.75295</v>
      </c>
      <c r="E534" s="255">
        <v>137.75295</v>
      </c>
      <c r="F534" s="256">
        <f t="shared" si="19"/>
        <v>0</v>
      </c>
      <c r="G534" s="197">
        <f t="shared" si="20"/>
        <v>1</v>
      </c>
      <c r="H534" s="190"/>
    </row>
    <row r="535" spans="1:8" ht="12.75" customHeight="1">
      <c r="A535" s="188">
        <v>9</v>
      </c>
      <c r="B535" s="204" t="s">
        <v>159</v>
      </c>
      <c r="C535" s="255">
        <v>138.35451974745087</v>
      </c>
      <c r="D535" s="255">
        <v>136.90355</v>
      </c>
      <c r="E535" s="255">
        <v>136.90355</v>
      </c>
      <c r="F535" s="256">
        <f t="shared" si="19"/>
        <v>0</v>
      </c>
      <c r="G535" s="197">
        <f t="shared" si="20"/>
        <v>1</v>
      </c>
      <c r="H535" s="190"/>
    </row>
    <row r="536" spans="1:8" ht="12.75" customHeight="1">
      <c r="A536" s="188">
        <v>10</v>
      </c>
      <c r="B536" s="204" t="s">
        <v>160</v>
      </c>
      <c r="C536" s="255">
        <v>30.684303407288375</v>
      </c>
      <c r="D536" s="255">
        <v>30.148749999999993</v>
      </c>
      <c r="E536" s="255">
        <v>30.148749999999993</v>
      </c>
      <c r="F536" s="256">
        <f t="shared" si="19"/>
        <v>0</v>
      </c>
      <c r="G536" s="197">
        <f t="shared" si="20"/>
        <v>1</v>
      </c>
      <c r="H536" s="190"/>
    </row>
    <row r="537" spans="1:8" ht="12.75" customHeight="1">
      <c r="A537" s="188">
        <v>11</v>
      </c>
      <c r="B537" s="204" t="s">
        <v>161</v>
      </c>
      <c r="C537" s="255">
        <v>76.95251228784234</v>
      </c>
      <c r="D537" s="255">
        <v>75.66299999999998</v>
      </c>
      <c r="E537" s="255">
        <v>75.66299999999998</v>
      </c>
      <c r="F537" s="256">
        <f t="shared" si="19"/>
        <v>0</v>
      </c>
      <c r="G537" s="197">
        <f t="shared" si="20"/>
        <v>1</v>
      </c>
      <c r="H537" s="190"/>
    </row>
    <row r="538" spans="1:8" ht="12.75" customHeight="1">
      <c r="A538" s="188">
        <v>12</v>
      </c>
      <c r="B538" s="204" t="s">
        <v>162</v>
      </c>
      <c r="C538" s="255">
        <v>143.24463508327557</v>
      </c>
      <c r="D538" s="255">
        <v>140.1723</v>
      </c>
      <c r="E538" s="255">
        <v>140.1723</v>
      </c>
      <c r="F538" s="256">
        <f t="shared" si="19"/>
        <v>0</v>
      </c>
      <c r="G538" s="197">
        <f t="shared" si="20"/>
        <v>1</v>
      </c>
      <c r="H538" s="190"/>
    </row>
    <row r="539" spans="1:8" ht="12.75" customHeight="1">
      <c r="A539" s="188">
        <v>13</v>
      </c>
      <c r="B539" s="204" t="s">
        <v>163</v>
      </c>
      <c r="C539" s="255">
        <v>212.38686578021762</v>
      </c>
      <c r="D539" s="255">
        <v>206.97125</v>
      </c>
      <c r="E539" s="255">
        <v>206.97125</v>
      </c>
      <c r="F539" s="256">
        <f t="shared" si="19"/>
        <v>0</v>
      </c>
      <c r="G539" s="197">
        <f t="shared" si="20"/>
        <v>1</v>
      </c>
      <c r="H539" s="190"/>
    </row>
    <row r="540" spans="1:8" ht="12.75" customHeight="1">
      <c r="A540" s="188">
        <v>14</v>
      </c>
      <c r="B540" s="204" t="s">
        <v>164</v>
      </c>
      <c r="C540" s="255">
        <v>64.57954630426244</v>
      </c>
      <c r="D540" s="255">
        <v>59.8579</v>
      </c>
      <c r="E540" s="255">
        <v>59.8579</v>
      </c>
      <c r="F540" s="256">
        <f t="shared" si="19"/>
        <v>0</v>
      </c>
      <c r="G540" s="197">
        <f t="shared" si="20"/>
        <v>1</v>
      </c>
      <c r="H540" s="190"/>
    </row>
    <row r="541" spans="1:8" ht="12.75" customHeight="1">
      <c r="A541" s="188">
        <v>15</v>
      </c>
      <c r="B541" s="204" t="s">
        <v>165</v>
      </c>
      <c r="C541" s="255">
        <v>32.11337497921793</v>
      </c>
      <c r="D541" s="255">
        <v>30.69522</v>
      </c>
      <c r="E541" s="255">
        <v>30.69522</v>
      </c>
      <c r="F541" s="256">
        <f t="shared" si="19"/>
        <v>0</v>
      </c>
      <c r="G541" s="197">
        <f t="shared" si="20"/>
        <v>1</v>
      </c>
      <c r="H541" s="190"/>
    </row>
    <row r="542" spans="1:8" ht="12.75" customHeight="1">
      <c r="A542" s="188">
        <v>16</v>
      </c>
      <c r="B542" s="204" t="s">
        <v>166</v>
      </c>
      <c r="C542" s="255">
        <v>32.21972126728597</v>
      </c>
      <c r="D542" s="255">
        <v>32.1656</v>
      </c>
      <c r="E542" s="255">
        <v>32.1656</v>
      </c>
      <c r="F542" s="256">
        <f t="shared" si="19"/>
        <v>0</v>
      </c>
      <c r="G542" s="197">
        <f t="shared" si="20"/>
        <v>1</v>
      </c>
      <c r="H542" s="190"/>
    </row>
    <row r="543" spans="1:8" ht="12.75" customHeight="1">
      <c r="A543" s="188">
        <v>17</v>
      </c>
      <c r="B543" s="204" t="s">
        <v>167</v>
      </c>
      <c r="C543" s="255">
        <v>136.47296391730848</v>
      </c>
      <c r="D543" s="255">
        <v>133.27305</v>
      </c>
      <c r="E543" s="255">
        <v>133.27305</v>
      </c>
      <c r="F543" s="256">
        <f t="shared" si="19"/>
        <v>0</v>
      </c>
      <c r="G543" s="197">
        <f t="shared" si="20"/>
        <v>1</v>
      </c>
      <c r="H543" s="190"/>
    </row>
    <row r="544" spans="1:8" ht="12.75" customHeight="1">
      <c r="A544" s="188">
        <v>18</v>
      </c>
      <c r="B544" s="204" t="s">
        <v>168</v>
      </c>
      <c r="C544" s="255">
        <v>98.07724569011005</v>
      </c>
      <c r="D544" s="255">
        <v>97.0851</v>
      </c>
      <c r="E544" s="255">
        <v>97.0851</v>
      </c>
      <c r="F544" s="256">
        <f t="shared" si="19"/>
        <v>0</v>
      </c>
      <c r="G544" s="197">
        <f t="shared" si="20"/>
        <v>1</v>
      </c>
      <c r="H544" s="190"/>
    </row>
    <row r="545" spans="1:8" ht="12.75" customHeight="1">
      <c r="A545" s="188">
        <v>19</v>
      </c>
      <c r="B545" s="204" t="s">
        <v>169</v>
      </c>
      <c r="C545" s="255">
        <v>93.6233949060332</v>
      </c>
      <c r="D545" s="255">
        <v>92.2234</v>
      </c>
      <c r="E545" s="255">
        <v>92.2234</v>
      </c>
      <c r="F545" s="256">
        <f t="shared" si="19"/>
        <v>0</v>
      </c>
      <c r="G545" s="197">
        <f t="shared" si="20"/>
        <v>1</v>
      </c>
      <c r="H545" s="190"/>
    </row>
    <row r="546" spans="1:8" s="220" customFormat="1" ht="12.75" customHeight="1">
      <c r="A546" s="188">
        <v>20</v>
      </c>
      <c r="B546" s="204" t="s">
        <v>170</v>
      </c>
      <c r="C546" s="255">
        <v>101.98448883391612</v>
      </c>
      <c r="D546" s="255">
        <v>101.49074999999999</v>
      </c>
      <c r="E546" s="255">
        <v>101.49074999999999</v>
      </c>
      <c r="F546" s="256">
        <f t="shared" si="19"/>
        <v>0</v>
      </c>
      <c r="G546" s="197">
        <f t="shared" si="20"/>
        <v>1</v>
      </c>
      <c r="H546" s="190"/>
    </row>
    <row r="547" spans="1:8" s="220" customFormat="1" ht="12.75" customHeight="1">
      <c r="A547" s="188">
        <v>21</v>
      </c>
      <c r="B547" s="204" t="s">
        <v>171</v>
      </c>
      <c r="C547" s="255">
        <v>118.65894798500601</v>
      </c>
      <c r="D547" s="255">
        <v>115.50455</v>
      </c>
      <c r="E547" s="255">
        <v>115.50455</v>
      </c>
      <c r="F547" s="256">
        <f t="shared" si="19"/>
        <v>0</v>
      </c>
      <c r="G547" s="197">
        <f t="shared" si="20"/>
        <v>1</v>
      </c>
      <c r="H547" s="190"/>
    </row>
    <row r="548" spans="1:8" s="220" customFormat="1" ht="12.75" customHeight="1">
      <c r="A548" s="188">
        <v>22</v>
      </c>
      <c r="B548" s="204" t="s">
        <v>172</v>
      </c>
      <c r="C548" s="255">
        <v>75.77856517027186</v>
      </c>
      <c r="D548" s="255">
        <v>73.314</v>
      </c>
      <c r="E548" s="255">
        <v>73.314</v>
      </c>
      <c r="F548" s="256">
        <f t="shared" si="19"/>
        <v>0</v>
      </c>
      <c r="G548" s="197">
        <f t="shared" si="20"/>
        <v>1</v>
      </c>
      <c r="H548" s="190"/>
    </row>
    <row r="549" spans="1:8" s="220" customFormat="1" ht="12.75" customHeight="1">
      <c r="A549" s="188">
        <v>23</v>
      </c>
      <c r="B549" s="204" t="s">
        <v>173</v>
      </c>
      <c r="C549" s="255">
        <v>100.03179591256277</v>
      </c>
      <c r="D549" s="255">
        <v>95.20229999999998</v>
      </c>
      <c r="E549" s="255">
        <v>95.20229999999998</v>
      </c>
      <c r="F549" s="256">
        <f t="shared" si="19"/>
        <v>0</v>
      </c>
      <c r="G549" s="197">
        <f t="shared" si="20"/>
        <v>1</v>
      </c>
      <c r="H549" s="190"/>
    </row>
    <row r="550" spans="1:8" s="220" customFormat="1" ht="12.75" customHeight="1">
      <c r="A550" s="188">
        <v>24</v>
      </c>
      <c r="B550" s="204" t="s">
        <v>174</v>
      </c>
      <c r="C550" s="255">
        <v>85.8844370875345</v>
      </c>
      <c r="D550" s="255">
        <v>84.459</v>
      </c>
      <c r="E550" s="255">
        <v>84.459</v>
      </c>
      <c r="F550" s="256">
        <f t="shared" si="19"/>
        <v>0</v>
      </c>
      <c r="G550" s="197">
        <f t="shared" si="20"/>
        <v>1</v>
      </c>
      <c r="H550" s="190"/>
    </row>
    <row r="551" spans="1:8" ht="12.75" customHeight="1">
      <c r="A551" s="188">
        <v>25</v>
      </c>
      <c r="B551" s="204" t="s">
        <v>175</v>
      </c>
      <c r="C551" s="255">
        <v>46.524072655052024</v>
      </c>
      <c r="D551" s="255">
        <v>44.74489</v>
      </c>
      <c r="E551" s="255">
        <v>44.74489</v>
      </c>
      <c r="F551" s="256">
        <f t="shared" si="19"/>
        <v>0</v>
      </c>
      <c r="G551" s="197">
        <f t="shared" si="20"/>
        <v>1</v>
      </c>
      <c r="H551" s="190"/>
    </row>
    <row r="552" spans="1:8" ht="12.75" customHeight="1">
      <c r="A552" s="188">
        <v>26</v>
      </c>
      <c r="B552" s="204" t="s">
        <v>176</v>
      </c>
      <c r="C552" s="255">
        <v>51.086994563444094</v>
      </c>
      <c r="D552" s="255">
        <v>49.7813</v>
      </c>
      <c r="E552" s="255">
        <v>49.7813</v>
      </c>
      <c r="F552" s="256">
        <f t="shared" si="19"/>
        <v>0</v>
      </c>
      <c r="G552" s="197">
        <f t="shared" si="20"/>
        <v>1</v>
      </c>
      <c r="H552" s="190"/>
    </row>
    <row r="553" spans="1:8" ht="12.75" customHeight="1">
      <c r="A553" s="188">
        <v>27</v>
      </c>
      <c r="B553" s="204" t="s">
        <v>177</v>
      </c>
      <c r="C553" s="255">
        <v>84.0502039607515</v>
      </c>
      <c r="D553" s="255">
        <v>75.6089</v>
      </c>
      <c r="E553" s="255">
        <v>75.6089</v>
      </c>
      <c r="F553" s="256">
        <f t="shared" si="19"/>
        <v>0</v>
      </c>
      <c r="G553" s="197">
        <f t="shared" si="20"/>
        <v>1</v>
      </c>
      <c r="H553" s="190"/>
    </row>
    <row r="554" spans="1:8" ht="12.75" customHeight="1">
      <c r="A554" s="188">
        <v>28</v>
      </c>
      <c r="B554" s="204" t="s">
        <v>178</v>
      </c>
      <c r="C554" s="255">
        <v>45.97091994179588</v>
      </c>
      <c r="D554" s="255">
        <v>45.123400000000004</v>
      </c>
      <c r="E554" s="255">
        <v>45.123400000000004</v>
      </c>
      <c r="F554" s="256">
        <f t="shared" si="19"/>
        <v>0</v>
      </c>
      <c r="G554" s="197">
        <f t="shared" si="20"/>
        <v>1</v>
      </c>
      <c r="H554" s="190"/>
    </row>
    <row r="555" spans="1:8" ht="12.75" customHeight="1">
      <c r="A555" s="188">
        <v>29</v>
      </c>
      <c r="B555" s="204" t="s">
        <v>179</v>
      </c>
      <c r="C555" s="255">
        <v>81.65200194353515</v>
      </c>
      <c r="D555" s="255">
        <v>79.42314999999999</v>
      </c>
      <c r="E555" s="255">
        <v>79.42314999999999</v>
      </c>
      <c r="F555" s="256">
        <f t="shared" si="19"/>
        <v>0</v>
      </c>
      <c r="G555" s="197">
        <f t="shared" si="20"/>
        <v>1</v>
      </c>
      <c r="H555" s="190"/>
    </row>
    <row r="556" spans="1:8" ht="12.75" customHeight="1">
      <c r="A556" s="188">
        <v>30</v>
      </c>
      <c r="B556" s="204" t="s">
        <v>180</v>
      </c>
      <c r="C556" s="255">
        <v>38.96569574908511</v>
      </c>
      <c r="D556" s="255">
        <v>37.82245</v>
      </c>
      <c r="E556" s="255">
        <v>37.82245</v>
      </c>
      <c r="F556" s="256">
        <f t="shared" si="19"/>
        <v>0</v>
      </c>
      <c r="G556" s="197">
        <f t="shared" si="20"/>
        <v>1</v>
      </c>
      <c r="H556" s="190"/>
    </row>
    <row r="557" spans="1:8" ht="12.75" customHeight="1">
      <c r="A557" s="188">
        <v>31</v>
      </c>
      <c r="B557" s="204" t="s">
        <v>181</v>
      </c>
      <c r="C557" s="255">
        <v>64.5435020703356</v>
      </c>
      <c r="D557" s="255">
        <v>63.897099999999995</v>
      </c>
      <c r="E557" s="255">
        <v>63.897099999999995</v>
      </c>
      <c r="F557" s="256">
        <f t="shared" si="19"/>
        <v>0</v>
      </c>
      <c r="G557" s="197">
        <f t="shared" si="20"/>
        <v>1</v>
      </c>
      <c r="H557" s="190"/>
    </row>
    <row r="558" spans="1:8" ht="12.75" customHeight="1">
      <c r="A558" s="188">
        <v>32</v>
      </c>
      <c r="B558" s="204" t="s">
        <v>182</v>
      </c>
      <c r="C558" s="255">
        <v>90.87602709324442</v>
      </c>
      <c r="D558" s="255">
        <v>88.5361</v>
      </c>
      <c r="E558" s="255">
        <v>88.5361</v>
      </c>
      <c r="F558" s="256">
        <f t="shared" si="19"/>
        <v>0</v>
      </c>
      <c r="G558" s="197">
        <f t="shared" si="20"/>
        <v>1</v>
      </c>
      <c r="H558" s="190"/>
    </row>
    <row r="559" spans="1:8" ht="12.75" customHeight="1">
      <c r="A559" s="188">
        <v>33</v>
      </c>
      <c r="B559" s="204" t="s">
        <v>183</v>
      </c>
      <c r="C559" s="255">
        <v>48.08740171042395</v>
      </c>
      <c r="D559" s="255">
        <v>47.56515</v>
      </c>
      <c r="E559" s="255">
        <v>47.56515</v>
      </c>
      <c r="F559" s="256">
        <f t="shared" si="19"/>
        <v>0</v>
      </c>
      <c r="G559" s="197">
        <f t="shared" si="20"/>
        <v>1</v>
      </c>
      <c r="H559" s="190"/>
    </row>
    <row r="560" spans="1:7" ht="12.75" customHeight="1">
      <c r="A560" s="34"/>
      <c r="B560" s="1" t="s">
        <v>27</v>
      </c>
      <c r="C560" s="154">
        <v>3170.2207044110205</v>
      </c>
      <c r="D560" s="154">
        <v>3057.73921</v>
      </c>
      <c r="E560" s="154">
        <v>3057.73921</v>
      </c>
      <c r="F560" s="155">
        <f>D560-E560</f>
        <v>0</v>
      </c>
      <c r="G560" s="39">
        <f>E560/D560</f>
        <v>1</v>
      </c>
    </row>
    <row r="561" spans="1:10" ht="12.75" customHeight="1">
      <c r="A561" s="40"/>
      <c r="B561" s="2"/>
      <c r="C561" s="157"/>
      <c r="D561" s="157"/>
      <c r="E561" s="157"/>
      <c r="F561" s="158"/>
      <c r="G561" s="38"/>
      <c r="J561" s="10" t="s">
        <v>12</v>
      </c>
    </row>
    <row r="562" spans="1:8" ht="14.25">
      <c r="A562" s="9" t="s">
        <v>52</v>
      </c>
      <c r="F562" s="156"/>
      <c r="H562" s="10" t="s">
        <v>12</v>
      </c>
    </row>
    <row r="563" spans="1:11" ht="14.25">
      <c r="A563" s="9"/>
      <c r="F563" s="156"/>
      <c r="K563" s="10" t="s">
        <v>12</v>
      </c>
    </row>
    <row r="564" spans="1:6" ht="14.25">
      <c r="A564" s="92" t="s">
        <v>53</v>
      </c>
      <c r="B564" s="56"/>
      <c r="C564" s="56"/>
      <c r="D564" s="56"/>
      <c r="E564" s="57"/>
      <c r="F564" s="56"/>
    </row>
    <row r="565" spans="1:6" ht="9" customHeight="1">
      <c r="A565" s="56"/>
      <c r="B565" s="56"/>
      <c r="C565" s="56"/>
      <c r="D565" s="56"/>
      <c r="E565" s="57"/>
      <c r="F565" s="56"/>
    </row>
    <row r="566" spans="1:7" ht="11.25" customHeight="1">
      <c r="A566" s="208" t="s">
        <v>235</v>
      </c>
      <c r="B566" s="190"/>
      <c r="C566" s="209"/>
      <c r="D566" s="190"/>
      <c r="E566" s="190"/>
      <c r="F566" s="48"/>
      <c r="G566" s="48"/>
    </row>
    <row r="567" spans="1:7" ht="6.75" customHeight="1">
      <c r="A567" s="208"/>
      <c r="B567" s="190"/>
      <c r="C567" s="209"/>
      <c r="D567" s="190"/>
      <c r="E567" s="190"/>
      <c r="F567" s="48"/>
      <c r="G567" s="48"/>
    </row>
    <row r="568" spans="1:5" ht="14.25">
      <c r="A568" s="190"/>
      <c r="B568" s="190"/>
      <c r="C568" s="190"/>
      <c r="D568" s="190"/>
      <c r="E568" s="210" t="s">
        <v>122</v>
      </c>
    </row>
    <row r="569" spans="1:7" ht="45" customHeight="1">
      <c r="A569" s="211" t="s">
        <v>37</v>
      </c>
      <c r="B569" s="211" t="s">
        <v>38</v>
      </c>
      <c r="C569" s="212" t="s">
        <v>139</v>
      </c>
      <c r="D569" s="212" t="s">
        <v>236</v>
      </c>
      <c r="E569" s="212" t="s">
        <v>140</v>
      </c>
      <c r="F569" s="63"/>
      <c r="G569" s="64"/>
    </row>
    <row r="570" spans="1:7" ht="14.25" customHeight="1">
      <c r="A570" s="211">
        <v>1</v>
      </c>
      <c r="B570" s="211">
        <v>2</v>
      </c>
      <c r="C570" s="212">
        <v>3</v>
      </c>
      <c r="D570" s="212">
        <v>4</v>
      </c>
      <c r="E570" s="212">
        <v>5</v>
      </c>
      <c r="F570" s="63"/>
      <c r="G570" s="64"/>
    </row>
    <row r="571" spans="1:14" ht="12.75" customHeight="1">
      <c r="A571" s="188">
        <v>1</v>
      </c>
      <c r="B571" s="204" t="s">
        <v>151</v>
      </c>
      <c r="C571" s="146">
        <v>2764.7526954954087</v>
      </c>
      <c r="D571" s="146">
        <v>207.3929501885988</v>
      </c>
      <c r="E571" s="213">
        <f aca="true" t="shared" si="21" ref="E571:E604">D571/C571</f>
        <v>0.07501320119029185</v>
      </c>
      <c r="F571" s="144"/>
      <c r="G571" s="31"/>
      <c r="J571" s="10">
        <v>1368.3778773690533</v>
      </c>
      <c r="K571" s="10">
        <v>1396.3748181263554</v>
      </c>
      <c r="L571" s="10">
        <f>SUM(J571:K571)</f>
        <v>2764.7526954954087</v>
      </c>
      <c r="N571" s="286">
        <f>C571-L571</f>
        <v>0</v>
      </c>
    </row>
    <row r="572" spans="1:14" ht="12.75" customHeight="1">
      <c r="A572" s="188">
        <v>2</v>
      </c>
      <c r="B572" s="204" t="s">
        <v>152</v>
      </c>
      <c r="C572" s="146">
        <v>1322.1708522689596</v>
      </c>
      <c r="D572" s="146">
        <v>99.29787322017734</v>
      </c>
      <c r="E572" s="213">
        <f t="shared" si="21"/>
        <v>0.07510214965771904</v>
      </c>
      <c r="F572" s="144"/>
      <c r="G572" s="31"/>
      <c r="J572" s="10">
        <v>674.9699427445996</v>
      </c>
      <c r="K572" s="10">
        <v>647.2009095243601</v>
      </c>
      <c r="L572" s="10">
        <f aca="true" t="shared" si="22" ref="L572:L604">SUM(J572:K572)</f>
        <v>1322.1708522689596</v>
      </c>
      <c r="N572" s="286">
        <f aca="true" t="shared" si="23" ref="N572:N604">C572-L572</f>
        <v>0</v>
      </c>
    </row>
    <row r="573" spans="1:14" ht="12.75" customHeight="1">
      <c r="A573" s="188">
        <v>3</v>
      </c>
      <c r="B573" s="204" t="s">
        <v>153</v>
      </c>
      <c r="C573" s="146">
        <v>2585.8285140077924</v>
      </c>
      <c r="D573" s="146">
        <v>202.8530609083477</v>
      </c>
      <c r="E573" s="213">
        <f t="shared" si="21"/>
        <v>0.07844799444722048</v>
      </c>
      <c r="F573" s="144"/>
      <c r="G573" s="31"/>
      <c r="J573" s="10">
        <v>1320.612622745332</v>
      </c>
      <c r="K573" s="10">
        <v>1265.2158912624602</v>
      </c>
      <c r="L573" s="10">
        <f t="shared" si="22"/>
        <v>2585.8285140077924</v>
      </c>
      <c r="N573" s="286">
        <f t="shared" si="23"/>
        <v>0</v>
      </c>
    </row>
    <row r="574" spans="1:14" ht="12.75" customHeight="1">
      <c r="A574" s="188">
        <v>4</v>
      </c>
      <c r="B574" s="204" t="s">
        <v>154</v>
      </c>
      <c r="C574" s="146">
        <v>2183.9667138131827</v>
      </c>
      <c r="D574" s="146">
        <v>166.85578404106005</v>
      </c>
      <c r="E574" s="213">
        <f t="shared" si="21"/>
        <v>0.07640033292894452</v>
      </c>
      <c r="F574" s="144"/>
      <c r="G574" s="31"/>
      <c r="J574" s="10">
        <v>1114.1754715541392</v>
      </c>
      <c r="K574" s="10">
        <v>1069.7912422590434</v>
      </c>
      <c r="L574" s="10">
        <f t="shared" si="22"/>
        <v>2183.9667138131827</v>
      </c>
      <c r="N574" s="286">
        <f t="shared" si="23"/>
        <v>0</v>
      </c>
    </row>
    <row r="575" spans="1:14" ht="12.75" customHeight="1">
      <c r="A575" s="188">
        <v>5</v>
      </c>
      <c r="B575" s="204" t="s">
        <v>155</v>
      </c>
      <c r="C575" s="146">
        <v>4632.653800782386</v>
      </c>
      <c r="D575" s="146">
        <v>390.5361421115915</v>
      </c>
      <c r="E575" s="213">
        <f t="shared" si="21"/>
        <v>0.08430073968523956</v>
      </c>
      <c r="F575" s="144"/>
      <c r="G575" s="31"/>
      <c r="J575" s="10">
        <v>2370.895526837952</v>
      </c>
      <c r="K575" s="10">
        <v>2261.7582739444333</v>
      </c>
      <c r="L575" s="10">
        <f t="shared" si="22"/>
        <v>4632.653800782386</v>
      </c>
      <c r="N575" s="286">
        <f t="shared" si="23"/>
        <v>0</v>
      </c>
    </row>
    <row r="576" spans="1:14" ht="12.75" customHeight="1">
      <c r="A576" s="188">
        <v>6</v>
      </c>
      <c r="B576" s="204" t="s">
        <v>156</v>
      </c>
      <c r="C576" s="146">
        <v>1359.4139759964</v>
      </c>
      <c r="D576" s="146">
        <v>111.87244618814738</v>
      </c>
      <c r="E576" s="213">
        <f t="shared" si="21"/>
        <v>0.08229461235761462</v>
      </c>
      <c r="F576" s="144"/>
      <c r="G576" s="31"/>
      <c r="J576" s="10">
        <v>693.1075444584624</v>
      </c>
      <c r="K576" s="10">
        <v>666.3064315379378</v>
      </c>
      <c r="L576" s="10">
        <f t="shared" si="22"/>
        <v>1359.4139759964</v>
      </c>
      <c r="N576" s="286">
        <f t="shared" si="23"/>
        <v>0</v>
      </c>
    </row>
    <row r="577" spans="1:14" ht="12.75" customHeight="1">
      <c r="A577" s="188">
        <v>7</v>
      </c>
      <c r="B577" s="204" t="s">
        <v>157</v>
      </c>
      <c r="C577" s="146">
        <v>918.2962144352891</v>
      </c>
      <c r="D577" s="146">
        <v>72.48707481100793</v>
      </c>
      <c r="E577" s="213">
        <f t="shared" si="21"/>
        <v>0.07893648440616105</v>
      </c>
      <c r="F577" s="144"/>
      <c r="G577" s="31"/>
      <c r="J577" s="10">
        <v>463.76614484448805</v>
      </c>
      <c r="K577" s="10">
        <v>454.530069590801</v>
      </c>
      <c r="L577" s="10">
        <f t="shared" si="22"/>
        <v>918.2962144352891</v>
      </c>
      <c r="N577" s="286">
        <f t="shared" si="23"/>
        <v>0</v>
      </c>
    </row>
    <row r="578" spans="1:14" ht="12.75" customHeight="1">
      <c r="A578" s="188">
        <v>8</v>
      </c>
      <c r="B578" s="204" t="s">
        <v>158</v>
      </c>
      <c r="C578" s="146">
        <v>2392.890366216564</v>
      </c>
      <c r="D578" s="146">
        <v>183.7298436804767</v>
      </c>
      <c r="E578" s="213">
        <f t="shared" si="21"/>
        <v>0.07678155517462124</v>
      </c>
      <c r="F578" s="144"/>
      <c r="G578" s="31"/>
      <c r="J578" s="10">
        <v>1201.4967932536142</v>
      </c>
      <c r="K578" s="10">
        <v>1191.3935729629497</v>
      </c>
      <c r="L578" s="10">
        <f t="shared" si="22"/>
        <v>2392.890366216564</v>
      </c>
      <c r="N578" s="286">
        <f t="shared" si="23"/>
        <v>0</v>
      </c>
    </row>
    <row r="579" spans="1:14" ht="12.75" customHeight="1">
      <c r="A579" s="188">
        <v>9</v>
      </c>
      <c r="B579" s="204" t="s">
        <v>159</v>
      </c>
      <c r="C579" s="146">
        <v>2386.139592988794</v>
      </c>
      <c r="D579" s="146">
        <v>197.51769598255612</v>
      </c>
      <c r="E579" s="213">
        <f t="shared" si="21"/>
        <v>0.0827770917355059</v>
      </c>
      <c r="F579" s="144"/>
      <c r="G579" s="31"/>
      <c r="J579" s="10">
        <v>1197.2410141982966</v>
      </c>
      <c r="K579" s="10">
        <v>1188.8985787904974</v>
      </c>
      <c r="L579" s="10">
        <f t="shared" si="22"/>
        <v>2386.139592988794</v>
      </c>
      <c r="N579" s="286">
        <f t="shared" si="23"/>
        <v>0</v>
      </c>
    </row>
    <row r="580" spans="1:14" ht="12.75" customHeight="1">
      <c r="A580" s="188">
        <v>10</v>
      </c>
      <c r="B580" s="204" t="s">
        <v>160</v>
      </c>
      <c r="C580" s="146">
        <v>538.1101775545783</v>
      </c>
      <c r="D580" s="146">
        <v>45.668109413217245</v>
      </c>
      <c r="E580" s="213">
        <f t="shared" si="21"/>
        <v>0.08486758161823713</v>
      </c>
      <c r="F580" s="144"/>
      <c r="G580" s="31"/>
      <c r="J580" s="10">
        <v>274.7866818867319</v>
      </c>
      <c r="K580" s="10">
        <v>263.3234956678464</v>
      </c>
      <c r="L580" s="10">
        <f t="shared" si="22"/>
        <v>538.1101775545783</v>
      </c>
      <c r="N580" s="286">
        <f t="shared" si="23"/>
        <v>0</v>
      </c>
    </row>
    <row r="581" spans="1:14" ht="12.75" customHeight="1">
      <c r="A581" s="188">
        <v>11</v>
      </c>
      <c r="B581" s="204" t="s">
        <v>161</v>
      </c>
      <c r="C581" s="146">
        <v>1669.995332701861</v>
      </c>
      <c r="D581" s="146">
        <v>123.28196137478061</v>
      </c>
      <c r="E581" s="213">
        <f t="shared" si="21"/>
        <v>0.07382174007356328</v>
      </c>
      <c r="F581" s="144"/>
      <c r="G581" s="31"/>
      <c r="J581" s="10">
        <v>886.5831585179478</v>
      </c>
      <c r="K581" s="10">
        <v>783.4121741839131</v>
      </c>
      <c r="L581" s="10">
        <f t="shared" si="22"/>
        <v>1669.995332701861</v>
      </c>
      <c r="N581" s="286">
        <f t="shared" si="23"/>
        <v>0</v>
      </c>
    </row>
    <row r="582" spans="1:14" ht="12.75" customHeight="1">
      <c r="A582" s="188">
        <v>12</v>
      </c>
      <c r="B582" s="204" t="s">
        <v>162</v>
      </c>
      <c r="C582" s="146">
        <v>2273.452447225199</v>
      </c>
      <c r="D582" s="146">
        <v>192.37357277744232</v>
      </c>
      <c r="E582" s="213">
        <f t="shared" si="21"/>
        <v>0.08461737258337586</v>
      </c>
      <c r="F582" s="144"/>
      <c r="G582" s="31"/>
      <c r="J582" s="10">
        <v>1143.5107090612755</v>
      </c>
      <c r="K582" s="10">
        <v>1129.9417381639237</v>
      </c>
      <c r="L582" s="10">
        <f t="shared" si="22"/>
        <v>2273.452447225199</v>
      </c>
      <c r="N582" s="286">
        <f t="shared" si="23"/>
        <v>0</v>
      </c>
    </row>
    <row r="583" spans="1:14" ht="12.75" customHeight="1">
      <c r="A583" s="188">
        <v>13</v>
      </c>
      <c r="B583" s="204" t="s">
        <v>163</v>
      </c>
      <c r="C583" s="146">
        <v>3869.604735809715</v>
      </c>
      <c r="D583" s="146">
        <v>311.53541010196545</v>
      </c>
      <c r="E583" s="213">
        <f t="shared" si="21"/>
        <v>0.0805083287238578</v>
      </c>
      <c r="F583" s="144"/>
      <c r="G583" s="31"/>
      <c r="J583" s="10">
        <v>1978.7131821396051</v>
      </c>
      <c r="K583" s="10">
        <v>1890.8915536701097</v>
      </c>
      <c r="L583" s="10">
        <f t="shared" si="22"/>
        <v>3869.604735809715</v>
      </c>
      <c r="N583" s="286">
        <f t="shared" si="23"/>
        <v>0</v>
      </c>
    </row>
    <row r="584" spans="1:14" ht="12.75" customHeight="1">
      <c r="A584" s="188">
        <v>14</v>
      </c>
      <c r="B584" s="204" t="s">
        <v>164</v>
      </c>
      <c r="C584" s="146">
        <v>975.501850922979</v>
      </c>
      <c r="D584" s="146">
        <v>75.82376846298081</v>
      </c>
      <c r="E584" s="213">
        <f t="shared" si="21"/>
        <v>0.07772795960483267</v>
      </c>
      <c r="F584" s="144"/>
      <c r="G584" s="31"/>
      <c r="J584" s="10">
        <v>488.599193235975</v>
      </c>
      <c r="K584" s="10">
        <v>486.9026576870039</v>
      </c>
      <c r="L584" s="10">
        <f t="shared" si="22"/>
        <v>975.501850922979</v>
      </c>
      <c r="N584" s="286">
        <f t="shared" si="23"/>
        <v>0</v>
      </c>
    </row>
    <row r="585" spans="1:14" ht="12.75" customHeight="1">
      <c r="A585" s="188">
        <v>15</v>
      </c>
      <c r="B585" s="204" t="s">
        <v>165</v>
      </c>
      <c r="C585" s="146">
        <v>799.7407116404986</v>
      </c>
      <c r="D585" s="146">
        <v>61.448817144127</v>
      </c>
      <c r="E585" s="213">
        <f t="shared" si="21"/>
        <v>0.07683592475625978</v>
      </c>
      <c r="F585" s="144"/>
      <c r="G585" s="31"/>
      <c r="J585" s="10">
        <v>401.7060610729568</v>
      </c>
      <c r="K585" s="10">
        <v>398.03465056754175</v>
      </c>
      <c r="L585" s="10">
        <f t="shared" si="22"/>
        <v>799.7407116404986</v>
      </c>
      <c r="N585" s="286">
        <f t="shared" si="23"/>
        <v>0</v>
      </c>
    </row>
    <row r="586" spans="1:14" ht="12.75" customHeight="1">
      <c r="A586" s="188">
        <v>16</v>
      </c>
      <c r="B586" s="204" t="s">
        <v>166</v>
      </c>
      <c r="C586" s="146">
        <v>447.1997282037486</v>
      </c>
      <c r="D586" s="146">
        <v>34.26097886367681</v>
      </c>
      <c r="E586" s="213">
        <f t="shared" si="21"/>
        <v>0.07661225332423989</v>
      </c>
      <c r="F586" s="144"/>
      <c r="G586" s="31"/>
      <c r="J586" s="10">
        <v>220.3894472709773</v>
      </c>
      <c r="K586" s="10">
        <v>226.81028093277124</v>
      </c>
      <c r="L586" s="10">
        <f t="shared" si="22"/>
        <v>447.1997282037486</v>
      </c>
      <c r="N586" s="286">
        <f t="shared" si="23"/>
        <v>0</v>
      </c>
    </row>
    <row r="587" spans="1:14" ht="12.75" customHeight="1">
      <c r="A587" s="188">
        <v>17</v>
      </c>
      <c r="B587" s="204" t="s">
        <v>167</v>
      </c>
      <c r="C587" s="146">
        <v>2194.771869222918</v>
      </c>
      <c r="D587" s="146">
        <v>169.75597997159434</v>
      </c>
      <c r="E587" s="213">
        <f t="shared" si="21"/>
        <v>0.07734561498261694</v>
      </c>
      <c r="F587" s="144"/>
      <c r="G587" s="31"/>
      <c r="J587" s="10">
        <v>1094.14668886977</v>
      </c>
      <c r="K587" s="10">
        <v>1100.625180353148</v>
      </c>
      <c r="L587" s="10">
        <f t="shared" si="22"/>
        <v>2194.771869222918</v>
      </c>
      <c r="N587" s="286">
        <f t="shared" si="23"/>
        <v>0</v>
      </c>
    </row>
    <row r="588" spans="1:14" ht="12.75" customHeight="1">
      <c r="A588" s="188">
        <v>18</v>
      </c>
      <c r="B588" s="204" t="s">
        <v>168</v>
      </c>
      <c r="C588" s="159">
        <v>1878.1915272116594</v>
      </c>
      <c r="D588" s="159">
        <v>145.68340146298584</v>
      </c>
      <c r="E588" s="213">
        <f t="shared" si="21"/>
        <v>0.07756578567855946</v>
      </c>
      <c r="F588" s="144"/>
      <c r="G588" s="31"/>
      <c r="H588" s="10" t="s">
        <v>12</v>
      </c>
      <c r="J588" s="10">
        <v>944.5760401280254</v>
      </c>
      <c r="K588" s="10">
        <v>933.615487083634</v>
      </c>
      <c r="L588" s="10">
        <f t="shared" si="22"/>
        <v>1878.1915272116594</v>
      </c>
      <c r="N588" s="286">
        <f t="shared" si="23"/>
        <v>0</v>
      </c>
    </row>
    <row r="589" spans="1:14" ht="12.75" customHeight="1">
      <c r="A589" s="188">
        <v>19</v>
      </c>
      <c r="B589" s="204" t="s">
        <v>169</v>
      </c>
      <c r="C589" s="159">
        <v>1572.4376053218537</v>
      </c>
      <c r="D589" s="159">
        <v>124.27520667666303</v>
      </c>
      <c r="E589" s="213">
        <f t="shared" si="21"/>
        <v>0.07903347405077216</v>
      </c>
      <c r="F589" s="144"/>
      <c r="G589" s="31" t="s">
        <v>12</v>
      </c>
      <c r="J589" s="10">
        <v>791.7482310562773</v>
      </c>
      <c r="K589" s="10">
        <v>780.6893742655764</v>
      </c>
      <c r="L589" s="10">
        <f t="shared" si="22"/>
        <v>1572.4376053218537</v>
      </c>
      <c r="N589" s="286">
        <f t="shared" si="23"/>
        <v>0</v>
      </c>
    </row>
    <row r="590" spans="1:14" ht="12.75" customHeight="1">
      <c r="A590" s="188">
        <v>20</v>
      </c>
      <c r="B590" s="204" t="s">
        <v>170</v>
      </c>
      <c r="C590" s="159">
        <v>1665.3670406942313</v>
      </c>
      <c r="D590" s="159">
        <v>134.44365728186625</v>
      </c>
      <c r="E590" s="213">
        <f t="shared" si="21"/>
        <v>0.08072914498525295</v>
      </c>
      <c r="F590" s="144"/>
      <c r="G590" s="31"/>
      <c r="J590" s="10">
        <v>829.4437972466351</v>
      </c>
      <c r="K590" s="10">
        <v>835.9232434475962</v>
      </c>
      <c r="L590" s="10">
        <f t="shared" si="22"/>
        <v>1665.3670406942313</v>
      </c>
      <c r="N590" s="286">
        <f t="shared" si="23"/>
        <v>0</v>
      </c>
    </row>
    <row r="591" spans="1:14" ht="12.75" customHeight="1">
      <c r="A591" s="188">
        <v>21</v>
      </c>
      <c r="B591" s="204" t="s">
        <v>171</v>
      </c>
      <c r="C591" s="159">
        <v>1724.3209639204854</v>
      </c>
      <c r="D591" s="159">
        <v>148.98466496116555</v>
      </c>
      <c r="E591" s="213">
        <f t="shared" si="21"/>
        <v>0.08640193332825231</v>
      </c>
      <c r="F591" s="144"/>
      <c r="G591" s="31"/>
      <c r="J591" s="10">
        <v>865.2437906041516</v>
      </c>
      <c r="K591" s="10">
        <v>859.0771733163338</v>
      </c>
      <c r="L591" s="10">
        <f t="shared" si="22"/>
        <v>1724.3209639204854</v>
      </c>
      <c r="N591" s="286">
        <f t="shared" si="23"/>
        <v>0</v>
      </c>
    </row>
    <row r="592" spans="1:14" ht="12.75" customHeight="1">
      <c r="A592" s="188">
        <v>22</v>
      </c>
      <c r="B592" s="204" t="s">
        <v>172</v>
      </c>
      <c r="C592" s="159">
        <v>1572.1478244348261</v>
      </c>
      <c r="D592" s="159">
        <v>121.13213413510988</v>
      </c>
      <c r="E592" s="213">
        <f t="shared" si="21"/>
        <v>0.0770488196163461</v>
      </c>
      <c r="F592" s="144"/>
      <c r="G592" s="31"/>
      <c r="J592" s="10">
        <v>794.0900121862915</v>
      </c>
      <c r="K592" s="10">
        <v>778.0578122485347</v>
      </c>
      <c r="L592" s="10">
        <f t="shared" si="22"/>
        <v>1572.1478244348261</v>
      </c>
      <c r="N592" s="286">
        <f t="shared" si="23"/>
        <v>0</v>
      </c>
    </row>
    <row r="593" spans="1:14" ht="12.75" customHeight="1">
      <c r="A593" s="188">
        <v>23</v>
      </c>
      <c r="B593" s="204" t="s">
        <v>173</v>
      </c>
      <c r="C593" s="159">
        <v>2265.6465020187866</v>
      </c>
      <c r="D593" s="159">
        <v>170.7845151302475</v>
      </c>
      <c r="E593" s="213">
        <f t="shared" si="21"/>
        <v>0.07538003610804744</v>
      </c>
      <c r="F593" s="144"/>
      <c r="G593" s="31"/>
      <c r="J593" s="10">
        <v>1142.2580367224111</v>
      </c>
      <c r="K593" s="10">
        <v>1123.3884652963754</v>
      </c>
      <c r="L593" s="10">
        <f t="shared" si="22"/>
        <v>2265.6465020187866</v>
      </c>
      <c r="N593" s="286">
        <f t="shared" si="23"/>
        <v>0</v>
      </c>
    </row>
    <row r="594" spans="1:14" ht="12.75" customHeight="1">
      <c r="A594" s="188">
        <v>24</v>
      </c>
      <c r="B594" s="204" t="s">
        <v>174</v>
      </c>
      <c r="C594" s="159">
        <v>1197.4020854626629</v>
      </c>
      <c r="D594" s="159">
        <v>101.64352585168865</v>
      </c>
      <c r="E594" s="213">
        <f t="shared" si="21"/>
        <v>0.08488671189545717</v>
      </c>
      <c r="F594" s="144"/>
      <c r="G594" s="31"/>
      <c r="J594" s="10">
        <v>650.2036826264532</v>
      </c>
      <c r="K594" s="10">
        <v>547.1984028362097</v>
      </c>
      <c r="L594" s="10">
        <f t="shared" si="22"/>
        <v>1197.4020854626629</v>
      </c>
      <c r="N594" s="286">
        <f t="shared" si="23"/>
        <v>0</v>
      </c>
    </row>
    <row r="595" spans="1:14" ht="12.75" customHeight="1">
      <c r="A595" s="188">
        <v>25</v>
      </c>
      <c r="B595" s="204" t="s">
        <v>175</v>
      </c>
      <c r="C595" s="159">
        <v>930.5110465692833</v>
      </c>
      <c r="D595" s="159">
        <v>91.5167868389125</v>
      </c>
      <c r="E595" s="213">
        <f t="shared" si="21"/>
        <v>0.09835110198457854</v>
      </c>
      <c r="F595" s="144"/>
      <c r="G595" s="31"/>
      <c r="J595" s="10">
        <v>576.3886572064396</v>
      </c>
      <c r="K595" s="10">
        <v>354.1223893628437</v>
      </c>
      <c r="L595" s="10">
        <f t="shared" si="22"/>
        <v>930.5110465692833</v>
      </c>
      <c r="N595" s="286">
        <f t="shared" si="23"/>
        <v>0</v>
      </c>
    </row>
    <row r="596" spans="1:14" ht="12.75" customHeight="1">
      <c r="A596" s="188">
        <v>26</v>
      </c>
      <c r="B596" s="204" t="s">
        <v>176</v>
      </c>
      <c r="C596" s="159">
        <v>978.4167139377378</v>
      </c>
      <c r="D596" s="159">
        <v>76.7781533253373</v>
      </c>
      <c r="E596" s="213">
        <f t="shared" si="21"/>
        <v>0.07847183335241259</v>
      </c>
      <c r="F596" s="144"/>
      <c r="G596" s="31"/>
      <c r="J596" s="10">
        <v>494.5541155328125</v>
      </c>
      <c r="K596" s="10">
        <v>483.8625984049253</v>
      </c>
      <c r="L596" s="10">
        <f t="shared" si="22"/>
        <v>978.4167139377378</v>
      </c>
      <c r="N596" s="286">
        <f t="shared" si="23"/>
        <v>0</v>
      </c>
    </row>
    <row r="597" spans="1:14" ht="12.75" customHeight="1">
      <c r="A597" s="188">
        <v>27</v>
      </c>
      <c r="B597" s="204" t="s">
        <v>177</v>
      </c>
      <c r="C597" s="159">
        <v>1683.806281594429</v>
      </c>
      <c r="D597" s="159">
        <v>139.0978854204061</v>
      </c>
      <c r="E597" s="213">
        <f t="shared" si="21"/>
        <v>0.08260919735297079</v>
      </c>
      <c r="F597" s="144"/>
      <c r="G597" s="31"/>
      <c r="J597" s="10">
        <v>831.2338248732012</v>
      </c>
      <c r="K597" s="10">
        <v>852.5724567212279</v>
      </c>
      <c r="L597" s="10">
        <f t="shared" si="22"/>
        <v>1683.806281594429</v>
      </c>
      <c r="N597" s="286">
        <f t="shared" si="23"/>
        <v>0</v>
      </c>
    </row>
    <row r="598" spans="1:14" ht="12.75" customHeight="1">
      <c r="A598" s="188">
        <v>28</v>
      </c>
      <c r="B598" s="204" t="s">
        <v>178</v>
      </c>
      <c r="C598" s="159">
        <v>833.1971308171003</v>
      </c>
      <c r="D598" s="159">
        <v>66.31281084795137</v>
      </c>
      <c r="E598" s="213">
        <f t="shared" si="21"/>
        <v>0.07958838118287767</v>
      </c>
      <c r="F598" s="144"/>
      <c r="G598" s="31"/>
      <c r="J598" s="10">
        <v>422.15422584020774</v>
      </c>
      <c r="K598" s="10">
        <v>411.0429049768926</v>
      </c>
      <c r="L598" s="10">
        <f t="shared" si="22"/>
        <v>833.1971308171003</v>
      </c>
      <c r="N598" s="286">
        <f t="shared" si="23"/>
        <v>0</v>
      </c>
    </row>
    <row r="599" spans="1:14" ht="12.75" customHeight="1">
      <c r="A599" s="188">
        <v>29</v>
      </c>
      <c r="B599" s="204" t="s">
        <v>179</v>
      </c>
      <c r="C599" s="159">
        <v>1479.9858442620543</v>
      </c>
      <c r="D599" s="159">
        <v>118.9813562751777</v>
      </c>
      <c r="E599" s="213">
        <f t="shared" si="21"/>
        <v>0.08039357723350644</v>
      </c>
      <c r="F599" s="144"/>
      <c r="G599" s="31"/>
      <c r="J599" s="10">
        <v>756.06558310316</v>
      </c>
      <c r="K599" s="10">
        <v>723.9202611588944</v>
      </c>
      <c r="L599" s="10">
        <f t="shared" si="22"/>
        <v>1479.9858442620543</v>
      </c>
      <c r="N599" s="286">
        <f t="shared" si="23"/>
        <v>0</v>
      </c>
    </row>
    <row r="600" spans="1:14" ht="12.75" customHeight="1">
      <c r="A600" s="188">
        <v>30</v>
      </c>
      <c r="B600" s="204" t="s">
        <v>180</v>
      </c>
      <c r="C600" s="159">
        <v>668.2002875571889</v>
      </c>
      <c r="D600" s="159">
        <v>52.39634264047207</v>
      </c>
      <c r="E600" s="213">
        <f t="shared" si="21"/>
        <v>0.07841412764430704</v>
      </c>
      <c r="F600" s="144"/>
      <c r="G600" s="31"/>
      <c r="J600" s="10">
        <v>338.507664896471</v>
      </c>
      <c r="K600" s="10">
        <v>329.6926226607179</v>
      </c>
      <c r="L600" s="10">
        <f t="shared" si="22"/>
        <v>668.2002875571889</v>
      </c>
      <c r="N600" s="286">
        <f t="shared" si="23"/>
        <v>0</v>
      </c>
    </row>
    <row r="601" spans="1:14" ht="12.75" customHeight="1">
      <c r="A601" s="188">
        <v>31</v>
      </c>
      <c r="B601" s="204" t="s">
        <v>181</v>
      </c>
      <c r="C601" s="159">
        <v>1167.4887289553208</v>
      </c>
      <c r="D601" s="159">
        <v>89.79990631816781</v>
      </c>
      <c r="E601" s="213">
        <f t="shared" si="21"/>
        <v>0.07691715053945022</v>
      </c>
      <c r="F601" s="144"/>
      <c r="G601" s="31"/>
      <c r="J601" s="10">
        <v>586.9543199499902</v>
      </c>
      <c r="K601" s="10">
        <v>580.5344090053304</v>
      </c>
      <c r="L601" s="10">
        <f t="shared" si="22"/>
        <v>1167.4887289553208</v>
      </c>
      <c r="N601" s="286">
        <f t="shared" si="23"/>
        <v>0</v>
      </c>
    </row>
    <row r="602" spans="1:14" ht="12.75" customHeight="1">
      <c r="A602" s="188">
        <v>32</v>
      </c>
      <c r="B602" s="204" t="s">
        <v>182</v>
      </c>
      <c r="C602" s="159">
        <v>1530.1531677331272</v>
      </c>
      <c r="D602" s="159">
        <v>124.66104616289925</v>
      </c>
      <c r="E602" s="213">
        <f t="shared" si="21"/>
        <v>0.08146965205292525</v>
      </c>
      <c r="F602" s="144"/>
      <c r="G602" s="31"/>
      <c r="J602" s="10">
        <v>776.6214632717451</v>
      </c>
      <c r="K602" s="10">
        <v>753.5317044613821</v>
      </c>
      <c r="L602" s="10">
        <f t="shared" si="22"/>
        <v>1530.1531677331272</v>
      </c>
      <c r="N602" s="286">
        <f t="shared" si="23"/>
        <v>0</v>
      </c>
    </row>
    <row r="603" spans="1:14" ht="12.75" customHeight="1">
      <c r="A603" s="188">
        <v>33</v>
      </c>
      <c r="B603" s="204" t="s">
        <v>183</v>
      </c>
      <c r="C603" s="159">
        <v>1060.347670222981</v>
      </c>
      <c r="D603" s="159">
        <v>81.78713742920067</v>
      </c>
      <c r="E603" s="213">
        <f t="shared" si="21"/>
        <v>0.07713237811141851</v>
      </c>
      <c r="F603" s="144"/>
      <c r="G603" s="31"/>
      <c r="J603" s="10">
        <v>545.0284946945478</v>
      </c>
      <c r="K603" s="10">
        <v>515.3191755284331</v>
      </c>
      <c r="L603" s="10">
        <f t="shared" si="22"/>
        <v>1060.347670222981</v>
      </c>
      <c r="N603" s="286">
        <f t="shared" si="23"/>
        <v>0</v>
      </c>
    </row>
    <row r="604" spans="1:14" ht="12.75" customHeight="1">
      <c r="A604" s="34"/>
      <c r="B604" s="1" t="s">
        <v>27</v>
      </c>
      <c r="C604" s="160">
        <v>55522.11</v>
      </c>
      <c r="D604" s="160">
        <v>4434.969999999999</v>
      </c>
      <c r="E604" s="268">
        <f t="shared" si="21"/>
        <v>0.07987754788137554</v>
      </c>
      <c r="F604" s="42"/>
      <c r="G604" s="31"/>
      <c r="J604" s="10">
        <v>28238.149999999998</v>
      </c>
      <c r="K604" s="10">
        <v>27283.960000000003</v>
      </c>
      <c r="L604" s="10">
        <f t="shared" si="22"/>
        <v>55522.11</v>
      </c>
      <c r="N604" s="286">
        <f t="shared" si="23"/>
        <v>0</v>
      </c>
    </row>
    <row r="605" spans="1:7" ht="14.25">
      <c r="A605" s="93"/>
      <c r="B605" s="73"/>
      <c r="C605" s="94"/>
      <c r="D605" s="94"/>
      <c r="E605" s="95"/>
      <c r="F605" s="76"/>
      <c r="G605" s="96"/>
    </row>
    <row r="606" spans="1:7" ht="14.25">
      <c r="A606" s="9" t="s">
        <v>240</v>
      </c>
      <c r="B606" s="48"/>
      <c r="C606" s="58"/>
      <c r="D606" s="48"/>
      <c r="E606" s="48"/>
      <c r="F606" s="48"/>
      <c r="G606" s="96"/>
    </row>
    <row r="607" spans="1:5" ht="14.25">
      <c r="A607" s="48"/>
      <c r="B607" s="48"/>
      <c r="C607" s="48"/>
      <c r="D607" s="48"/>
      <c r="E607" s="59" t="s">
        <v>122</v>
      </c>
    </row>
    <row r="608" spans="1:7" ht="51" customHeight="1">
      <c r="A608" s="60" t="s">
        <v>37</v>
      </c>
      <c r="B608" s="60" t="s">
        <v>38</v>
      </c>
      <c r="C608" s="61" t="s">
        <v>139</v>
      </c>
      <c r="D608" s="61" t="s">
        <v>241</v>
      </c>
      <c r="E608" s="61" t="s">
        <v>136</v>
      </c>
      <c r="F608" s="63"/>
      <c r="G608" s="64"/>
    </row>
    <row r="609" spans="1:7" ht="18" customHeight="1">
      <c r="A609" s="60">
        <v>1</v>
      </c>
      <c r="B609" s="60">
        <v>2</v>
      </c>
      <c r="C609" s="61">
        <v>3</v>
      </c>
      <c r="D609" s="61">
        <v>4</v>
      </c>
      <c r="E609" s="61">
        <v>5</v>
      </c>
      <c r="F609" s="63"/>
      <c r="G609" s="64"/>
    </row>
    <row r="610" spans="1:7" ht="12.75" customHeight="1">
      <c r="A610" s="18">
        <v>1</v>
      </c>
      <c r="B610" s="204" t="s">
        <v>151</v>
      </c>
      <c r="C610" s="146">
        <v>2764.7526954954087</v>
      </c>
      <c r="D610" s="159">
        <v>340.16130852989727</v>
      </c>
      <c r="E610" s="149">
        <f aca="true" t="shared" si="24" ref="E610:E643">D610/C610</f>
        <v>0.12303498576350774</v>
      </c>
      <c r="F610" s="144"/>
      <c r="G610" s="31"/>
    </row>
    <row r="611" spans="1:7" ht="12.75" customHeight="1">
      <c r="A611" s="18">
        <v>2</v>
      </c>
      <c r="B611" s="204" t="s">
        <v>152</v>
      </c>
      <c r="C611" s="146">
        <v>1322.1708522689596</v>
      </c>
      <c r="D611" s="159">
        <v>172.3018268235145</v>
      </c>
      <c r="E611" s="149">
        <f t="shared" si="24"/>
        <v>0.13031736899042182</v>
      </c>
      <c r="F611" s="144"/>
      <c r="G611" s="31"/>
    </row>
    <row r="612" spans="1:7" ht="12.75" customHeight="1">
      <c r="A612" s="18">
        <v>3</v>
      </c>
      <c r="B612" s="204" t="s">
        <v>153</v>
      </c>
      <c r="C612" s="146">
        <v>2585.8285140077924</v>
      </c>
      <c r="D612" s="159">
        <v>340.6683116923725</v>
      </c>
      <c r="E612" s="149">
        <f t="shared" si="24"/>
        <v>0.13174435576331722</v>
      </c>
      <c r="F612" s="144"/>
      <c r="G612" s="31"/>
    </row>
    <row r="613" spans="1:7" ht="12.75" customHeight="1">
      <c r="A613" s="18">
        <v>4</v>
      </c>
      <c r="B613" s="204" t="s">
        <v>154</v>
      </c>
      <c r="C613" s="146">
        <v>2183.9667138131827</v>
      </c>
      <c r="D613" s="159">
        <v>283.3612223055459</v>
      </c>
      <c r="E613" s="149">
        <f t="shared" si="24"/>
        <v>0.12974612685868284</v>
      </c>
      <c r="F613" s="144"/>
      <c r="G613" s="31"/>
    </row>
    <row r="614" spans="1:7" ht="12.75" customHeight="1">
      <c r="A614" s="18">
        <v>5</v>
      </c>
      <c r="B614" s="204" t="s">
        <v>155</v>
      </c>
      <c r="C614" s="146">
        <v>4632.653800782386</v>
      </c>
      <c r="D614" s="159">
        <v>670.2749110196633</v>
      </c>
      <c r="E614" s="149">
        <f t="shared" si="24"/>
        <v>0.14468486958953503</v>
      </c>
      <c r="F614" s="144"/>
      <c r="G614" s="31"/>
    </row>
    <row r="615" spans="1:7" ht="12.75" customHeight="1">
      <c r="A615" s="18">
        <v>6</v>
      </c>
      <c r="B615" s="204" t="s">
        <v>156</v>
      </c>
      <c r="C615" s="146">
        <v>1359.4139759964</v>
      </c>
      <c r="D615" s="159">
        <v>189.80880597750263</v>
      </c>
      <c r="E615" s="149">
        <f t="shared" si="24"/>
        <v>0.13962546312529986</v>
      </c>
      <c r="F615" s="144"/>
      <c r="G615" s="31"/>
    </row>
    <row r="616" spans="1:7" ht="12.75" customHeight="1">
      <c r="A616" s="18">
        <v>7</v>
      </c>
      <c r="B616" s="204" t="s">
        <v>157</v>
      </c>
      <c r="C616" s="146">
        <v>918.2962144352891</v>
      </c>
      <c r="D616" s="159">
        <v>124.21992323362622</v>
      </c>
      <c r="E616" s="149">
        <f t="shared" si="24"/>
        <v>0.13527217174690837</v>
      </c>
      <c r="F616" s="144"/>
      <c r="G616" s="31"/>
    </row>
    <row r="617" spans="1:7" ht="12.75" customHeight="1">
      <c r="A617" s="18">
        <v>8</v>
      </c>
      <c r="B617" s="204" t="s">
        <v>158</v>
      </c>
      <c r="C617" s="146">
        <v>2392.890366216564</v>
      </c>
      <c r="D617" s="159">
        <v>306.4555029612138</v>
      </c>
      <c r="E617" s="149">
        <f t="shared" si="24"/>
        <v>0.12806917829911085</v>
      </c>
      <c r="F617" s="144"/>
      <c r="G617" s="31"/>
    </row>
    <row r="618" spans="1:7" ht="12.75" customHeight="1">
      <c r="A618" s="18">
        <v>9</v>
      </c>
      <c r="B618" s="204" t="s">
        <v>159</v>
      </c>
      <c r="C618" s="146">
        <v>2386.139592988794</v>
      </c>
      <c r="D618" s="159">
        <v>333.6532346530021</v>
      </c>
      <c r="E618" s="149">
        <f t="shared" si="24"/>
        <v>0.13982972146029388</v>
      </c>
      <c r="F618" s="144"/>
      <c r="G618" s="31"/>
    </row>
    <row r="619" spans="1:7" ht="12.75" customHeight="1">
      <c r="A619" s="18">
        <v>10</v>
      </c>
      <c r="B619" s="204" t="s">
        <v>160</v>
      </c>
      <c r="C619" s="146">
        <v>538.1101775545783</v>
      </c>
      <c r="D619" s="159">
        <v>79.33076392980075</v>
      </c>
      <c r="E619" s="149">
        <f t="shared" si="24"/>
        <v>0.14742476027923587</v>
      </c>
      <c r="F619" s="144"/>
      <c r="G619" s="31"/>
    </row>
    <row r="620" spans="1:7" ht="12.75" customHeight="1">
      <c r="A620" s="18">
        <v>11</v>
      </c>
      <c r="B620" s="204" t="s">
        <v>161</v>
      </c>
      <c r="C620" s="146">
        <v>1669.995332701861</v>
      </c>
      <c r="D620" s="159">
        <v>214.99336839976047</v>
      </c>
      <c r="E620" s="149">
        <f t="shared" si="24"/>
        <v>0.1287389037500637</v>
      </c>
      <c r="F620" s="144"/>
      <c r="G620" s="31"/>
    </row>
    <row r="621" spans="1:7" ht="12.75" customHeight="1">
      <c r="A621" s="18">
        <v>12</v>
      </c>
      <c r="B621" s="204" t="s">
        <v>162</v>
      </c>
      <c r="C621" s="146">
        <v>2273.452447225199</v>
      </c>
      <c r="D621" s="159">
        <v>325.68467640954873</v>
      </c>
      <c r="E621" s="149">
        <f t="shared" si="24"/>
        <v>0.14325554810132685</v>
      </c>
      <c r="F621" s="144"/>
      <c r="G621" s="31"/>
    </row>
    <row r="622" spans="1:7" ht="12.75" customHeight="1">
      <c r="A622" s="18">
        <v>13</v>
      </c>
      <c r="B622" s="204" t="s">
        <v>163</v>
      </c>
      <c r="C622" s="146">
        <v>3869.604735809715</v>
      </c>
      <c r="D622" s="159">
        <v>542.2845922620074</v>
      </c>
      <c r="E622" s="149">
        <f t="shared" si="24"/>
        <v>0.14013953085276407</v>
      </c>
      <c r="F622" s="144"/>
      <c r="G622" s="31"/>
    </row>
    <row r="623" spans="1:7" ht="12.75" customHeight="1">
      <c r="A623" s="18">
        <v>14</v>
      </c>
      <c r="B623" s="204" t="s">
        <v>164</v>
      </c>
      <c r="C623" s="146">
        <v>975.501850922979</v>
      </c>
      <c r="D623" s="159">
        <v>128.07486577630334</v>
      </c>
      <c r="E623" s="149">
        <f t="shared" si="24"/>
        <v>0.131291258602046</v>
      </c>
      <c r="F623" s="144"/>
      <c r="G623" s="31"/>
    </row>
    <row r="624" spans="1:7" ht="12.75" customHeight="1">
      <c r="A624" s="18">
        <v>15</v>
      </c>
      <c r="B624" s="204" t="s">
        <v>165</v>
      </c>
      <c r="C624" s="146">
        <v>799.7407116404986</v>
      </c>
      <c r="D624" s="159">
        <v>104.14870769174848</v>
      </c>
      <c r="E624" s="149">
        <f t="shared" si="24"/>
        <v>0.13022809290039702</v>
      </c>
      <c r="F624" s="144"/>
      <c r="G624" s="31"/>
    </row>
    <row r="625" spans="1:7" ht="12.75" customHeight="1">
      <c r="A625" s="18">
        <v>16</v>
      </c>
      <c r="B625" s="204" t="s">
        <v>166</v>
      </c>
      <c r="C625" s="146">
        <v>447.1997282037486</v>
      </c>
      <c r="D625" s="159">
        <v>55.8390170184029</v>
      </c>
      <c r="E625" s="149">
        <f t="shared" si="24"/>
        <v>0.12486370965091932</v>
      </c>
      <c r="F625" s="144"/>
      <c r="G625" s="31"/>
    </row>
    <row r="626" spans="1:7" ht="12.75" customHeight="1">
      <c r="A626" s="18">
        <v>17</v>
      </c>
      <c r="B626" s="204" t="s">
        <v>167</v>
      </c>
      <c r="C626" s="146">
        <v>2194.771869222918</v>
      </c>
      <c r="D626" s="159">
        <v>278.6160910364017</v>
      </c>
      <c r="E626" s="149">
        <f t="shared" si="24"/>
        <v>0.12694535361210393</v>
      </c>
      <c r="F626" s="144"/>
      <c r="G626" s="31"/>
    </row>
    <row r="627" spans="1:8" ht="12.75" customHeight="1">
      <c r="A627" s="18">
        <v>18</v>
      </c>
      <c r="B627" s="204" t="s">
        <v>168</v>
      </c>
      <c r="C627" s="159">
        <v>1878.1915272116594</v>
      </c>
      <c r="D627" s="159">
        <v>245.24250957130084</v>
      </c>
      <c r="E627" s="149">
        <f t="shared" si="24"/>
        <v>0.1305737492785866</v>
      </c>
      <c r="F627" s="144"/>
      <c r="G627" s="31"/>
      <c r="H627" s="10" t="s">
        <v>12</v>
      </c>
    </row>
    <row r="628" spans="1:7" ht="12.75" customHeight="1">
      <c r="A628" s="18">
        <v>19</v>
      </c>
      <c r="B628" s="204" t="s">
        <v>169</v>
      </c>
      <c r="C628" s="159">
        <v>1572.4376053218537</v>
      </c>
      <c r="D628" s="159">
        <v>210.53345231516346</v>
      </c>
      <c r="E628" s="149">
        <f t="shared" si="24"/>
        <v>0.13388986094114083</v>
      </c>
      <c r="F628" s="144"/>
      <c r="G628" s="31"/>
    </row>
    <row r="629" spans="1:7" ht="12.75" customHeight="1">
      <c r="A629" s="18">
        <v>20</v>
      </c>
      <c r="B629" s="204" t="s">
        <v>170</v>
      </c>
      <c r="C629" s="159">
        <v>1665.3670406942313</v>
      </c>
      <c r="D629" s="159">
        <v>223.8756875240298</v>
      </c>
      <c r="E629" s="149">
        <f t="shared" si="24"/>
        <v>0.13443023793163586</v>
      </c>
      <c r="F629" s="144"/>
      <c r="G629" s="31"/>
    </row>
    <row r="630" spans="1:7" ht="12.75" customHeight="1">
      <c r="A630" s="18">
        <v>21</v>
      </c>
      <c r="B630" s="204" t="s">
        <v>171</v>
      </c>
      <c r="C630" s="159">
        <v>1724.3209639204854</v>
      </c>
      <c r="D630" s="159">
        <v>252.74340033840542</v>
      </c>
      <c r="E630" s="149">
        <f t="shared" si="24"/>
        <v>0.14657561186506593</v>
      </c>
      <c r="F630" s="144"/>
      <c r="G630" s="31"/>
    </row>
    <row r="631" spans="1:7" ht="12.75" customHeight="1">
      <c r="A631" s="18">
        <v>22</v>
      </c>
      <c r="B631" s="204" t="s">
        <v>172</v>
      </c>
      <c r="C631" s="159">
        <v>1572.1478244348261</v>
      </c>
      <c r="D631" s="159">
        <v>203.70535803436587</v>
      </c>
      <c r="E631" s="149">
        <f t="shared" si="24"/>
        <v>0.12957137672953636</v>
      </c>
      <c r="F631" s="144"/>
      <c r="G631" s="31"/>
    </row>
    <row r="632" spans="1:7" ht="12.75" customHeight="1">
      <c r="A632" s="18">
        <v>23</v>
      </c>
      <c r="B632" s="204" t="s">
        <v>173</v>
      </c>
      <c r="C632" s="159">
        <v>2265.6465020187866</v>
      </c>
      <c r="D632" s="159">
        <v>288.34716406614837</v>
      </c>
      <c r="E632" s="149">
        <f t="shared" si="24"/>
        <v>0.12726926456056534</v>
      </c>
      <c r="F632" s="144"/>
      <c r="G632" s="31"/>
    </row>
    <row r="633" spans="1:7" ht="12.75" customHeight="1">
      <c r="A633" s="18">
        <v>24</v>
      </c>
      <c r="B633" s="204" t="s">
        <v>174</v>
      </c>
      <c r="C633" s="159">
        <v>1197.4020854626629</v>
      </c>
      <c r="D633" s="159">
        <v>180.04317134564678</v>
      </c>
      <c r="E633" s="149">
        <f t="shared" si="24"/>
        <v>0.1503614980560854</v>
      </c>
      <c r="F633" s="144"/>
      <c r="G633" s="31"/>
    </row>
    <row r="634" spans="1:7" ht="12.75" customHeight="1">
      <c r="A634" s="18">
        <v>25</v>
      </c>
      <c r="B634" s="204" t="s">
        <v>175</v>
      </c>
      <c r="C634" s="159">
        <v>930.5110465692833</v>
      </c>
      <c r="D634" s="159">
        <v>176.27213290702525</v>
      </c>
      <c r="E634" s="149">
        <f t="shared" si="24"/>
        <v>0.1894358305115516</v>
      </c>
      <c r="F634" s="144"/>
      <c r="G634" s="31"/>
    </row>
    <row r="635" spans="1:7" ht="12.75" customHeight="1">
      <c r="A635" s="18">
        <v>26</v>
      </c>
      <c r="B635" s="204" t="s">
        <v>176</v>
      </c>
      <c r="C635" s="159">
        <v>978.4167139377378</v>
      </c>
      <c r="D635" s="159">
        <v>131.54400298179343</v>
      </c>
      <c r="E635" s="149">
        <f t="shared" si="24"/>
        <v>0.134445784815328</v>
      </c>
      <c r="F635" s="144"/>
      <c r="G635" s="31"/>
    </row>
    <row r="636" spans="1:7" ht="12.75" customHeight="1">
      <c r="A636" s="18">
        <v>27</v>
      </c>
      <c r="B636" s="204" t="s">
        <v>177</v>
      </c>
      <c r="C636" s="159">
        <v>1683.806281594429</v>
      </c>
      <c r="D636" s="159">
        <v>227.13498847060828</v>
      </c>
      <c r="E636" s="149">
        <f t="shared" si="24"/>
        <v>0.13489377664960944</v>
      </c>
      <c r="F636" s="144"/>
      <c r="G636" s="31"/>
    </row>
    <row r="637" spans="1:7" ht="12.75" customHeight="1">
      <c r="A637" s="18">
        <v>28</v>
      </c>
      <c r="B637" s="204" t="s">
        <v>178</v>
      </c>
      <c r="C637" s="159">
        <v>833.1971308171003</v>
      </c>
      <c r="D637" s="159">
        <v>115.56382962718612</v>
      </c>
      <c r="E637" s="149">
        <f t="shared" si="24"/>
        <v>0.13869926497929116</v>
      </c>
      <c r="F637" s="144"/>
      <c r="G637" s="31"/>
    </row>
    <row r="638" spans="1:7" ht="12.75" customHeight="1">
      <c r="A638" s="18">
        <v>29</v>
      </c>
      <c r="B638" s="204" t="s">
        <v>179</v>
      </c>
      <c r="C638" s="159">
        <v>1479.9858442620543</v>
      </c>
      <c r="D638" s="159">
        <v>208.1749312687832</v>
      </c>
      <c r="E638" s="149">
        <f t="shared" si="24"/>
        <v>0.14066008271354968</v>
      </c>
      <c r="F638" s="144"/>
      <c r="G638" s="31"/>
    </row>
    <row r="639" spans="1:7" ht="12.75" customHeight="1">
      <c r="A639" s="18">
        <v>30</v>
      </c>
      <c r="B639" s="204" t="s">
        <v>180</v>
      </c>
      <c r="C639" s="159">
        <v>668.2002875571889</v>
      </c>
      <c r="D639" s="159">
        <v>88.43310035404636</v>
      </c>
      <c r="E639" s="149">
        <f t="shared" si="24"/>
        <v>0.13234519948702908</v>
      </c>
      <c r="F639" s="144"/>
      <c r="G639" s="31" t="s">
        <v>12</v>
      </c>
    </row>
    <row r="640" spans="1:7" ht="12.75" customHeight="1">
      <c r="A640" s="18">
        <v>31</v>
      </c>
      <c r="B640" s="204" t="s">
        <v>181</v>
      </c>
      <c r="C640" s="159">
        <v>1167.4887289553208</v>
      </c>
      <c r="D640" s="159">
        <v>148.58519840701422</v>
      </c>
      <c r="E640" s="149">
        <f t="shared" si="24"/>
        <v>0.12726906455017306</v>
      </c>
      <c r="F640" s="144"/>
      <c r="G640" s="31" t="s">
        <v>12</v>
      </c>
    </row>
    <row r="641" spans="1:7" ht="12.75" customHeight="1">
      <c r="A641" s="18">
        <v>32</v>
      </c>
      <c r="B641" s="204" t="s">
        <v>182</v>
      </c>
      <c r="C641" s="159">
        <v>1530.1531677331272</v>
      </c>
      <c r="D641" s="159">
        <v>217.57784397476678</v>
      </c>
      <c r="E641" s="149">
        <f t="shared" si="24"/>
        <v>0.14219350622075394</v>
      </c>
      <c r="F641" s="144"/>
      <c r="G641" s="31"/>
    </row>
    <row r="642" spans="1:7" ht="12.75" customHeight="1">
      <c r="A642" s="18">
        <v>33</v>
      </c>
      <c r="B642" s="204" t="s">
        <v>183</v>
      </c>
      <c r="C642" s="159">
        <v>1060.347670222981</v>
      </c>
      <c r="D642" s="159">
        <v>144.76522358661418</v>
      </c>
      <c r="E642" s="149">
        <f t="shared" si="24"/>
        <v>0.13652618631790028</v>
      </c>
      <c r="F642" s="144"/>
      <c r="G642" s="31"/>
    </row>
    <row r="643" spans="1:7" ht="12.75" customHeight="1">
      <c r="A643" s="34"/>
      <c r="B643" s="1" t="s">
        <v>27</v>
      </c>
      <c r="C643" s="160">
        <v>55522.11</v>
      </c>
      <c r="D643" s="160">
        <v>7552.419124493209</v>
      </c>
      <c r="E643" s="148">
        <f t="shared" si="24"/>
        <v>0.13602543427281868</v>
      </c>
      <c r="F643" s="42" t="s">
        <v>12</v>
      </c>
      <c r="G643" s="31"/>
    </row>
    <row r="644" spans="1:7" ht="24.75" customHeight="1">
      <c r="A644" s="47" t="s">
        <v>141</v>
      </c>
      <c r="B644" s="48"/>
      <c r="C644" s="48"/>
      <c r="D644" s="48"/>
      <c r="E644" s="48"/>
      <c r="F644" s="48"/>
      <c r="G644" s="48"/>
    </row>
    <row r="645" ht="21" customHeight="1">
      <c r="E645" s="59" t="s">
        <v>122</v>
      </c>
    </row>
    <row r="646" spans="1:6" ht="28.5">
      <c r="A646" s="49" t="s">
        <v>39</v>
      </c>
      <c r="B646" s="285" t="s">
        <v>248</v>
      </c>
      <c r="C646" s="49" t="s">
        <v>54</v>
      </c>
      <c r="D646" s="68" t="s">
        <v>42</v>
      </c>
      <c r="E646" s="49" t="s">
        <v>43</v>
      </c>
      <c r="F646" s="266"/>
    </row>
    <row r="647" spans="1:6" ht="14.25">
      <c r="A647" s="69">
        <f>C643</f>
        <v>55522.11</v>
      </c>
      <c r="B647" s="69">
        <f>D686</f>
        <v>4434.969999999999</v>
      </c>
      <c r="C647" s="69">
        <f>E686</f>
        <v>53810.52913292922</v>
      </c>
      <c r="D647" s="69">
        <f>B647+C647</f>
        <v>58245.499132929224</v>
      </c>
      <c r="E647" s="71">
        <f>D647/A647</f>
        <v>1.0490505337950813</v>
      </c>
      <c r="F647" s="56"/>
    </row>
    <row r="648" spans="1:7" ht="14.25">
      <c r="A648" s="93"/>
      <c r="B648" s="73"/>
      <c r="C648" s="74"/>
      <c r="D648" s="74"/>
      <c r="E648" s="75"/>
      <c r="F648" s="76"/>
      <c r="G648" s="77"/>
    </row>
    <row r="649" spans="1:7" ht="14.25">
      <c r="A649" s="9" t="s">
        <v>205</v>
      </c>
      <c r="B649" s="48"/>
      <c r="C649" s="58"/>
      <c r="D649" s="48"/>
      <c r="E649" s="48"/>
      <c r="F649" s="48"/>
      <c r="G649" s="48"/>
    </row>
    <row r="650" spans="1:7" ht="14.25">
      <c r="A650" s="48"/>
      <c r="B650" s="48"/>
      <c r="C650" s="48"/>
      <c r="D650" s="48"/>
      <c r="E650" s="48"/>
      <c r="F650" s="48"/>
      <c r="G650" s="59" t="s">
        <v>122</v>
      </c>
    </row>
    <row r="651" spans="1:7" ht="62.25" customHeight="1">
      <c r="A651" s="60" t="s">
        <v>37</v>
      </c>
      <c r="B651" s="60" t="s">
        <v>38</v>
      </c>
      <c r="C651" s="61" t="s">
        <v>142</v>
      </c>
      <c r="D651" s="61" t="s">
        <v>237</v>
      </c>
      <c r="E651" s="61" t="s">
        <v>55</v>
      </c>
      <c r="F651" s="61" t="s">
        <v>56</v>
      </c>
      <c r="G651" s="88" t="s">
        <v>57</v>
      </c>
    </row>
    <row r="652" spans="1:7" ht="13.5" customHeight="1">
      <c r="A652" s="60">
        <v>1</v>
      </c>
      <c r="B652" s="60">
        <v>2</v>
      </c>
      <c r="C652" s="61">
        <v>3</v>
      </c>
      <c r="D652" s="61">
        <v>4</v>
      </c>
      <c r="E652" s="61">
        <v>5</v>
      </c>
      <c r="F652" s="61">
        <v>6</v>
      </c>
      <c r="G652" s="88">
        <v>7</v>
      </c>
    </row>
    <row r="653" spans="1:7" ht="12.75" customHeight="1">
      <c r="A653" s="18">
        <v>1</v>
      </c>
      <c r="B653" s="204" t="s">
        <v>151</v>
      </c>
      <c r="C653" s="146">
        <v>2764.7526954954087</v>
      </c>
      <c r="D653" s="159">
        <v>207.3929501885988</v>
      </c>
      <c r="E653" s="159">
        <v>2672.6508976330256</v>
      </c>
      <c r="F653" s="153">
        <f aca="true" t="shared" si="25" ref="F653:F686">D653+E653</f>
        <v>2880.0438478216242</v>
      </c>
      <c r="G653" s="161">
        <f aca="true" t="shared" si="26" ref="G653:G686">F653/C653</f>
        <v>1.041700349009175</v>
      </c>
    </row>
    <row r="654" spans="1:7" ht="12.75" customHeight="1">
      <c r="A654" s="18">
        <v>2</v>
      </c>
      <c r="B654" s="204" t="s">
        <v>152</v>
      </c>
      <c r="C654" s="146">
        <v>1322.1708522689596</v>
      </c>
      <c r="D654" s="159">
        <v>99.29787322017734</v>
      </c>
      <c r="E654" s="159">
        <v>1287.3596808349973</v>
      </c>
      <c r="F654" s="153">
        <f t="shared" si="25"/>
        <v>1386.6575540551746</v>
      </c>
      <c r="G654" s="161">
        <f t="shared" si="26"/>
        <v>1.0487733500368355</v>
      </c>
    </row>
    <row r="655" spans="1:7" ht="12.75" customHeight="1">
      <c r="A655" s="18">
        <v>3</v>
      </c>
      <c r="B655" s="204" t="s">
        <v>153</v>
      </c>
      <c r="C655" s="146">
        <v>2585.8285140077924</v>
      </c>
      <c r="D655" s="159">
        <v>202.8530609083477</v>
      </c>
      <c r="E655" s="159">
        <v>2504.345220985064</v>
      </c>
      <c r="F655" s="153">
        <f t="shared" si="25"/>
        <v>2707.1982818934116</v>
      </c>
      <c r="G655" s="161">
        <f t="shared" si="26"/>
        <v>1.0469365107655602</v>
      </c>
    </row>
    <row r="656" spans="1:7" ht="12.75" customHeight="1">
      <c r="A656" s="18">
        <v>4</v>
      </c>
      <c r="B656" s="204" t="s">
        <v>154</v>
      </c>
      <c r="C656" s="146">
        <v>2183.9667138131827</v>
      </c>
      <c r="D656" s="159">
        <v>166.85578404106005</v>
      </c>
      <c r="E656" s="159">
        <v>2119.0893902684306</v>
      </c>
      <c r="F656" s="153">
        <f t="shared" si="25"/>
        <v>2285.9451743094905</v>
      </c>
      <c r="G656" s="161">
        <f t="shared" si="26"/>
        <v>1.0466941459552992</v>
      </c>
    </row>
    <row r="657" spans="1:7" ht="12.75" customHeight="1">
      <c r="A657" s="18">
        <v>5</v>
      </c>
      <c r="B657" s="204" t="s">
        <v>155</v>
      </c>
      <c r="C657" s="146">
        <v>4632.653800782386</v>
      </c>
      <c r="D657" s="159">
        <v>390.5361421115915</v>
      </c>
      <c r="E657" s="159">
        <v>4486.267364663488</v>
      </c>
      <c r="F657" s="153">
        <f t="shared" si="25"/>
        <v>4876.803506775079</v>
      </c>
      <c r="G657" s="161">
        <f t="shared" si="26"/>
        <v>1.0527019105013762</v>
      </c>
    </row>
    <row r="658" spans="1:7" ht="12.75" customHeight="1">
      <c r="A658" s="18">
        <v>6</v>
      </c>
      <c r="B658" s="204" t="s">
        <v>156</v>
      </c>
      <c r="C658" s="146">
        <v>1359.4139759964</v>
      </c>
      <c r="D658" s="159">
        <v>111.87244618814738</v>
      </c>
      <c r="E658" s="159">
        <v>1315.7579290460344</v>
      </c>
      <c r="F658" s="153">
        <f t="shared" si="25"/>
        <v>1427.6303752341819</v>
      </c>
      <c r="G658" s="161">
        <f t="shared" si="26"/>
        <v>1.050180739967589</v>
      </c>
    </row>
    <row r="659" spans="1:7" ht="12.75" customHeight="1">
      <c r="A659" s="18">
        <v>7</v>
      </c>
      <c r="B659" s="204" t="s">
        <v>157</v>
      </c>
      <c r="C659" s="146">
        <v>918.2962144352891</v>
      </c>
      <c r="D659" s="159">
        <v>72.48707481100793</v>
      </c>
      <c r="E659" s="159">
        <v>890.5850178162249</v>
      </c>
      <c r="F659" s="153">
        <f t="shared" si="25"/>
        <v>963.0720926272328</v>
      </c>
      <c r="G659" s="161">
        <f t="shared" si="26"/>
        <v>1.0487597329577132</v>
      </c>
    </row>
    <row r="660" spans="1:7" ht="12.75" customHeight="1">
      <c r="A660" s="18">
        <v>8</v>
      </c>
      <c r="B660" s="204" t="s">
        <v>158</v>
      </c>
      <c r="C660" s="146">
        <v>2392.890366216564</v>
      </c>
      <c r="D660" s="159">
        <v>183.7298436804767</v>
      </c>
      <c r="E660" s="159">
        <v>2316.2308514050974</v>
      </c>
      <c r="F660" s="153">
        <f t="shared" si="25"/>
        <v>2499.960695085574</v>
      </c>
      <c r="G660" s="161">
        <f t="shared" si="26"/>
        <v>1.0447451878199923</v>
      </c>
    </row>
    <row r="661" spans="1:7" ht="12.75" customHeight="1">
      <c r="A661" s="18">
        <v>9</v>
      </c>
      <c r="B661" s="204" t="s">
        <v>159</v>
      </c>
      <c r="C661" s="146">
        <v>2386.139592988794</v>
      </c>
      <c r="D661" s="159">
        <v>197.51769598255612</v>
      </c>
      <c r="E661" s="159">
        <v>2306.7287362351162</v>
      </c>
      <c r="F661" s="153">
        <f t="shared" si="25"/>
        <v>2504.2464322176725</v>
      </c>
      <c r="G661" s="161">
        <f t="shared" si="26"/>
        <v>1.0494970367936194</v>
      </c>
    </row>
    <row r="662" spans="1:7" ht="12.75" customHeight="1">
      <c r="A662" s="18">
        <v>10</v>
      </c>
      <c r="B662" s="204" t="s">
        <v>160</v>
      </c>
      <c r="C662" s="146">
        <v>538.1101775545783</v>
      </c>
      <c r="D662" s="159">
        <v>45.668109413217245</v>
      </c>
      <c r="E662" s="159">
        <v>521.6226241413034</v>
      </c>
      <c r="F662" s="153">
        <f t="shared" si="25"/>
        <v>567.2907335545207</v>
      </c>
      <c r="G662" s="161">
        <f t="shared" si="26"/>
        <v>1.054227846298229</v>
      </c>
    </row>
    <row r="663" spans="1:7" ht="12.75" customHeight="1">
      <c r="A663" s="18">
        <v>11</v>
      </c>
      <c r="B663" s="204" t="s">
        <v>161</v>
      </c>
      <c r="C663" s="146">
        <v>1669.995332701861</v>
      </c>
      <c r="D663" s="159">
        <v>123.28196137478061</v>
      </c>
      <c r="E663" s="159">
        <v>1628.3618417160656</v>
      </c>
      <c r="F663" s="153">
        <f t="shared" si="25"/>
        <v>1751.6438030908462</v>
      </c>
      <c r="G663" s="161">
        <f t="shared" si="26"/>
        <v>1.048891436275386</v>
      </c>
    </row>
    <row r="664" spans="1:7" ht="12.75" customHeight="1">
      <c r="A664" s="18">
        <v>12</v>
      </c>
      <c r="B664" s="204" t="s">
        <v>162</v>
      </c>
      <c r="C664" s="146">
        <v>2273.452447225199</v>
      </c>
      <c r="D664" s="159">
        <v>192.37357277744232</v>
      </c>
      <c r="E664" s="159">
        <v>2196.8339409849277</v>
      </c>
      <c r="F664" s="153">
        <f t="shared" si="25"/>
        <v>2389.20751376237</v>
      </c>
      <c r="G664" s="161">
        <f t="shared" si="26"/>
        <v>1.0509159831684418</v>
      </c>
    </row>
    <row r="665" spans="1:7" ht="12.75" customHeight="1">
      <c r="A665" s="18">
        <v>13</v>
      </c>
      <c r="B665" s="204" t="s">
        <v>163</v>
      </c>
      <c r="C665" s="146">
        <v>3869.604735809715</v>
      </c>
      <c r="D665" s="159">
        <v>311.53541010196545</v>
      </c>
      <c r="E665" s="159">
        <v>3758.112031816847</v>
      </c>
      <c r="F665" s="153">
        <f t="shared" si="25"/>
        <v>4069.6474419188125</v>
      </c>
      <c r="G665" s="161">
        <f t="shared" si="26"/>
        <v>1.0516959017177858</v>
      </c>
    </row>
    <row r="666" spans="1:7" ht="12.75" customHeight="1">
      <c r="A666" s="18">
        <v>14</v>
      </c>
      <c r="B666" s="204" t="s">
        <v>164</v>
      </c>
      <c r="C666" s="146">
        <v>975.501850922979</v>
      </c>
      <c r="D666" s="159">
        <v>75.82376846298081</v>
      </c>
      <c r="E666" s="159">
        <v>944.9223955836615</v>
      </c>
      <c r="F666" s="153">
        <f t="shared" si="25"/>
        <v>1020.7461640466422</v>
      </c>
      <c r="G666" s="161">
        <f t="shared" si="26"/>
        <v>1.0463805507707187</v>
      </c>
    </row>
    <row r="667" spans="1:7" ht="12.75" customHeight="1">
      <c r="A667" s="18">
        <v>15</v>
      </c>
      <c r="B667" s="204" t="s">
        <v>165</v>
      </c>
      <c r="C667" s="146">
        <v>799.7407116404986</v>
      </c>
      <c r="D667" s="159">
        <v>61.448817144127</v>
      </c>
      <c r="E667" s="159">
        <v>775.28034811101</v>
      </c>
      <c r="F667" s="153">
        <f t="shared" si="25"/>
        <v>836.729165255137</v>
      </c>
      <c r="G667" s="161">
        <f t="shared" si="26"/>
        <v>1.0462505573072107</v>
      </c>
    </row>
    <row r="668" spans="1:7" ht="12.75" customHeight="1">
      <c r="A668" s="18">
        <v>16</v>
      </c>
      <c r="B668" s="204" t="s">
        <v>166</v>
      </c>
      <c r="C668" s="146">
        <v>447.1997282037486</v>
      </c>
      <c r="D668" s="159">
        <v>34.26097886367681</v>
      </c>
      <c r="E668" s="159">
        <v>431.7021852986268</v>
      </c>
      <c r="F668" s="153">
        <f t="shared" si="25"/>
        <v>465.9631641623036</v>
      </c>
      <c r="G668" s="161">
        <f t="shared" si="26"/>
        <v>1.0419576193257574</v>
      </c>
    </row>
    <row r="669" spans="1:7" ht="12.75" customHeight="1">
      <c r="A669" s="18">
        <v>17</v>
      </c>
      <c r="B669" s="204" t="s">
        <v>167</v>
      </c>
      <c r="C669" s="146">
        <v>2194.771869222918</v>
      </c>
      <c r="D669" s="159">
        <v>169.75597997159434</v>
      </c>
      <c r="E669" s="159">
        <v>2120.221940267</v>
      </c>
      <c r="F669" s="153">
        <f t="shared" si="25"/>
        <v>2289.9779202385944</v>
      </c>
      <c r="G669" s="161">
        <f t="shared" si="26"/>
        <v>1.0433785635540267</v>
      </c>
    </row>
    <row r="670" spans="1:7" ht="12.75" customHeight="1">
      <c r="A670" s="18">
        <v>18</v>
      </c>
      <c r="B670" s="204" t="s">
        <v>168</v>
      </c>
      <c r="C670" s="159">
        <v>1878.1915272116594</v>
      </c>
      <c r="D670" s="159">
        <v>145.68340146298584</v>
      </c>
      <c r="E670" s="159">
        <v>1819.1051206406878</v>
      </c>
      <c r="F670" s="153">
        <f t="shared" si="25"/>
        <v>1964.7885221036736</v>
      </c>
      <c r="G670" s="161">
        <f t="shared" si="26"/>
        <v>1.0461065837202317</v>
      </c>
    </row>
    <row r="671" spans="1:7" ht="12.75" customHeight="1">
      <c r="A671" s="18">
        <v>19</v>
      </c>
      <c r="B671" s="204" t="s">
        <v>169</v>
      </c>
      <c r="C671" s="159">
        <v>1572.4376053218537</v>
      </c>
      <c r="D671" s="159">
        <v>124.27520667666303</v>
      </c>
      <c r="E671" s="159">
        <v>1523.0493208440985</v>
      </c>
      <c r="F671" s="153">
        <f t="shared" si="25"/>
        <v>1647.3245275207614</v>
      </c>
      <c r="G671" s="161">
        <f t="shared" si="26"/>
        <v>1.047624733690835</v>
      </c>
    </row>
    <row r="672" spans="1:7" ht="12.75" customHeight="1">
      <c r="A672" s="18">
        <v>20</v>
      </c>
      <c r="B672" s="204" t="s">
        <v>170</v>
      </c>
      <c r="C672" s="159">
        <v>1665.3670406942313</v>
      </c>
      <c r="D672" s="159">
        <v>134.44365728186625</v>
      </c>
      <c r="E672" s="159">
        <v>1608.5985136547586</v>
      </c>
      <c r="F672" s="153">
        <f t="shared" si="25"/>
        <v>1743.0421709366249</v>
      </c>
      <c r="G672" s="161">
        <f t="shared" si="26"/>
        <v>1.04664144800777</v>
      </c>
    </row>
    <row r="673" spans="1:7" ht="12.75" customHeight="1">
      <c r="A673" s="18">
        <v>21</v>
      </c>
      <c r="B673" s="204" t="s">
        <v>171</v>
      </c>
      <c r="C673" s="159">
        <v>1724.3209639204854</v>
      </c>
      <c r="D673" s="159">
        <v>148.98466496116555</v>
      </c>
      <c r="E673" s="159">
        <v>1665.2250436199583</v>
      </c>
      <c r="F673" s="153">
        <f t="shared" si="25"/>
        <v>1814.2097085811238</v>
      </c>
      <c r="G673" s="161">
        <f t="shared" si="26"/>
        <v>1.052129937837248</v>
      </c>
    </row>
    <row r="674" spans="1:7" ht="12.75" customHeight="1">
      <c r="A674" s="18">
        <v>22</v>
      </c>
      <c r="B674" s="204" t="s">
        <v>172</v>
      </c>
      <c r="C674" s="159">
        <v>1572.1478244348261</v>
      </c>
      <c r="D674" s="159">
        <v>121.13213413510988</v>
      </c>
      <c r="E674" s="159">
        <v>1523.0975064679292</v>
      </c>
      <c r="F674" s="153">
        <f t="shared" si="25"/>
        <v>1644.2296406030391</v>
      </c>
      <c r="G674" s="161">
        <f t="shared" si="26"/>
        <v>1.0458492611495525</v>
      </c>
    </row>
    <row r="675" spans="1:7" ht="12.75" customHeight="1">
      <c r="A675" s="18">
        <v>23</v>
      </c>
      <c r="B675" s="204" t="s">
        <v>173</v>
      </c>
      <c r="C675" s="159">
        <v>2265.6465020187866</v>
      </c>
      <c r="D675" s="159">
        <v>170.7845151302475</v>
      </c>
      <c r="E675" s="159">
        <v>2198.021594611833</v>
      </c>
      <c r="F675" s="153">
        <f t="shared" si="25"/>
        <v>2368.8061097420805</v>
      </c>
      <c r="G675" s="161">
        <f t="shared" si="26"/>
        <v>1.045532084387999</v>
      </c>
    </row>
    <row r="676" spans="1:7" ht="12.75" customHeight="1">
      <c r="A676" s="18">
        <v>24</v>
      </c>
      <c r="B676" s="204" t="s">
        <v>174</v>
      </c>
      <c r="C676" s="159">
        <v>1197.4020854626629</v>
      </c>
      <c r="D676" s="159">
        <v>101.64352585168865</v>
      </c>
      <c r="E676" s="159">
        <v>1165.7600273532075</v>
      </c>
      <c r="F676" s="153">
        <f t="shared" si="25"/>
        <v>1267.403553204896</v>
      </c>
      <c r="G676" s="161">
        <f t="shared" si="26"/>
        <v>1.0584611206144554</v>
      </c>
    </row>
    <row r="677" spans="1:7" ht="12.75" customHeight="1">
      <c r="A677" s="18">
        <v>25</v>
      </c>
      <c r="B677" s="204" t="s">
        <v>175</v>
      </c>
      <c r="C677" s="159">
        <v>930.5110465692833</v>
      </c>
      <c r="D677" s="159">
        <v>91.5167868389125</v>
      </c>
      <c r="E677" s="159">
        <v>916.4658413194691</v>
      </c>
      <c r="F677" s="153">
        <f t="shared" si="25"/>
        <v>1007.9826281583815</v>
      </c>
      <c r="G677" s="161">
        <f t="shared" si="26"/>
        <v>1.0832570251312217</v>
      </c>
    </row>
    <row r="678" spans="1:7" ht="12.75" customHeight="1">
      <c r="A678" s="18">
        <v>26</v>
      </c>
      <c r="B678" s="204" t="s">
        <v>176</v>
      </c>
      <c r="C678" s="159">
        <v>978.4167139377378</v>
      </c>
      <c r="D678" s="159">
        <v>76.7781533253373</v>
      </c>
      <c r="E678" s="159">
        <v>949.0710416610056</v>
      </c>
      <c r="F678" s="153">
        <f t="shared" si="25"/>
        <v>1025.8491949863428</v>
      </c>
      <c r="G678" s="161">
        <f t="shared" si="26"/>
        <v>1.0484788131405771</v>
      </c>
    </row>
    <row r="679" spans="1:7" ht="12.75" customHeight="1">
      <c r="A679" s="18">
        <v>27</v>
      </c>
      <c r="B679" s="204" t="s">
        <v>177</v>
      </c>
      <c r="C679" s="159">
        <v>1683.806281594429</v>
      </c>
      <c r="D679" s="159">
        <v>139.0978854204061</v>
      </c>
      <c r="E679" s="159">
        <v>1621.4345444675605</v>
      </c>
      <c r="F679" s="153">
        <f t="shared" si="25"/>
        <v>1760.5324298879666</v>
      </c>
      <c r="G679" s="161">
        <f t="shared" si="26"/>
        <v>1.0455670875754686</v>
      </c>
    </row>
    <row r="680" spans="1:7" ht="12.75" customHeight="1">
      <c r="A680" s="18">
        <v>28</v>
      </c>
      <c r="B680" s="204" t="s">
        <v>178</v>
      </c>
      <c r="C680" s="159">
        <v>833.1971308171003</v>
      </c>
      <c r="D680" s="159">
        <v>66.31281084795137</v>
      </c>
      <c r="E680" s="159">
        <v>810.2815287834209</v>
      </c>
      <c r="F680" s="153">
        <f t="shared" si="25"/>
        <v>876.5943396313722</v>
      </c>
      <c r="G680" s="161">
        <f t="shared" si="26"/>
        <v>1.0520851635335244</v>
      </c>
    </row>
    <row r="681" spans="1:7" ht="12.75" customHeight="1">
      <c r="A681" s="18">
        <v>29</v>
      </c>
      <c r="B681" s="204" t="s">
        <v>179</v>
      </c>
      <c r="C681" s="159">
        <v>1479.9858442620543</v>
      </c>
      <c r="D681" s="159">
        <v>118.9813562751777</v>
      </c>
      <c r="E681" s="159">
        <v>1438.111590946765</v>
      </c>
      <c r="F681" s="153">
        <f t="shared" si="25"/>
        <v>1557.0929472219427</v>
      </c>
      <c r="G681" s="161">
        <f t="shared" si="26"/>
        <v>1.0520998922110198</v>
      </c>
    </row>
    <row r="682" spans="1:11" ht="12.75" customHeight="1">
      <c r="A682" s="18">
        <v>30</v>
      </c>
      <c r="B682" s="204" t="s">
        <v>180</v>
      </c>
      <c r="C682" s="159">
        <v>668.2002875571889</v>
      </c>
      <c r="D682" s="159">
        <v>52.39634264047207</v>
      </c>
      <c r="E682" s="159">
        <v>647.2794583366548</v>
      </c>
      <c r="F682" s="153">
        <f t="shared" si="25"/>
        <v>699.6758009771269</v>
      </c>
      <c r="G682" s="161">
        <f t="shared" si="26"/>
        <v>1.0471049085222732</v>
      </c>
      <c r="K682" s="10" t="s">
        <v>12</v>
      </c>
    </row>
    <row r="683" spans="1:11" ht="12.75" customHeight="1">
      <c r="A683" s="18">
        <v>31</v>
      </c>
      <c r="B683" s="204" t="s">
        <v>181</v>
      </c>
      <c r="C683" s="159">
        <v>1167.4887289553208</v>
      </c>
      <c r="D683" s="159">
        <v>89.79990631816781</v>
      </c>
      <c r="E683" s="159">
        <v>1129.2252058071472</v>
      </c>
      <c r="F683" s="153">
        <f t="shared" si="25"/>
        <v>1219.025112125315</v>
      </c>
      <c r="G683" s="161">
        <f t="shared" si="26"/>
        <v>1.044142938507089</v>
      </c>
      <c r="K683" s="10" t="s">
        <v>12</v>
      </c>
    </row>
    <row r="684" spans="1:7" ht="12.75" customHeight="1">
      <c r="A684" s="18">
        <v>32</v>
      </c>
      <c r="B684" s="204" t="s">
        <v>182</v>
      </c>
      <c r="C684" s="159">
        <v>1530.1531677331272</v>
      </c>
      <c r="D684" s="159">
        <v>124.66104616289925</v>
      </c>
      <c r="E684" s="159">
        <v>1486.7630318128085</v>
      </c>
      <c r="F684" s="153">
        <f t="shared" si="25"/>
        <v>1611.4240779757079</v>
      </c>
      <c r="G684" s="161">
        <f t="shared" si="26"/>
        <v>1.0531129248733844</v>
      </c>
    </row>
    <row r="685" spans="1:7" ht="12.75" customHeight="1">
      <c r="A685" s="18">
        <v>33</v>
      </c>
      <c r="B685" s="204" t="s">
        <v>183</v>
      </c>
      <c r="C685" s="159">
        <v>1060.347670222981</v>
      </c>
      <c r="D685" s="159">
        <v>81.78713742920067</v>
      </c>
      <c r="E685" s="159">
        <v>1032.9673657949925</v>
      </c>
      <c r="F685" s="153">
        <f t="shared" si="25"/>
        <v>1114.754503224193</v>
      </c>
      <c r="G685" s="161">
        <f t="shared" si="26"/>
        <v>1.0513103716159162</v>
      </c>
    </row>
    <row r="686" spans="1:7" ht="12.75" customHeight="1">
      <c r="A686" s="34"/>
      <c r="B686" s="1" t="s">
        <v>27</v>
      </c>
      <c r="C686" s="160">
        <v>55522.11</v>
      </c>
      <c r="D686" s="160">
        <v>4434.969999999999</v>
      </c>
      <c r="E686" s="160">
        <v>53810.52913292922</v>
      </c>
      <c r="F686" s="152">
        <f t="shared" si="25"/>
        <v>58245.499132929224</v>
      </c>
      <c r="G686" s="28">
        <f t="shared" si="26"/>
        <v>1.0490505337950813</v>
      </c>
    </row>
    <row r="687" spans="1:7" ht="14.25" customHeight="1">
      <c r="A687" s="97"/>
      <c r="B687" s="73"/>
      <c r="C687" s="74"/>
      <c r="D687" s="74"/>
      <c r="E687" s="75"/>
      <c r="F687" s="76"/>
      <c r="G687" s="77"/>
    </row>
    <row r="688" spans="1:8" ht="14.25">
      <c r="A688" s="47" t="s">
        <v>58</v>
      </c>
      <c r="B688" s="48"/>
      <c r="C688" s="58"/>
      <c r="D688" s="48"/>
      <c r="E688" s="59" t="s">
        <v>122</v>
      </c>
      <c r="F688" s="48"/>
      <c r="G688" s="48"/>
      <c r="H688" s="48" t="s">
        <v>12</v>
      </c>
    </row>
    <row r="689" spans="1:8" ht="1.5" customHeight="1">
      <c r="A689" s="48"/>
      <c r="B689" s="48"/>
      <c r="C689" s="58"/>
      <c r="D689" s="48"/>
      <c r="E689" s="48"/>
      <c r="F689" s="48"/>
      <c r="G689" s="48"/>
      <c r="H689" s="48"/>
    </row>
    <row r="690" spans="1:5" ht="14.25">
      <c r="A690" s="127" t="s">
        <v>39</v>
      </c>
      <c r="B690" s="127" t="s">
        <v>133</v>
      </c>
      <c r="C690" s="127" t="s">
        <v>134</v>
      </c>
      <c r="D690" s="127" t="s">
        <v>48</v>
      </c>
      <c r="E690" s="127" t="s">
        <v>49</v>
      </c>
    </row>
    <row r="691" spans="1:5" ht="17.25" customHeight="1">
      <c r="A691" s="53">
        <f>C686</f>
        <v>55522.11</v>
      </c>
      <c r="B691" s="53">
        <f>F686</f>
        <v>58245.499132929224</v>
      </c>
      <c r="C691" s="35">
        <f>B691/A691</f>
        <v>1.0490505337950813</v>
      </c>
      <c r="D691" s="53">
        <f>D730</f>
        <v>50693.08000843601</v>
      </c>
      <c r="E691" s="98">
        <f>D691/A691</f>
        <v>0.9130250995222625</v>
      </c>
    </row>
    <row r="692" spans="1:5" ht="17.25" customHeight="1">
      <c r="A692" s="65"/>
      <c r="B692" s="65"/>
      <c r="C692" s="42"/>
      <c r="D692" s="65"/>
      <c r="E692" s="99"/>
    </row>
    <row r="693" ht="17.25" customHeight="1">
      <c r="A693" s="9" t="s">
        <v>206</v>
      </c>
    </row>
    <row r="694" spans="1:8" ht="15" customHeight="1">
      <c r="A694" s="48"/>
      <c r="B694" s="48"/>
      <c r="C694" s="48"/>
      <c r="D694" s="48"/>
      <c r="E694" s="59" t="s">
        <v>122</v>
      </c>
      <c r="F694" s="48"/>
      <c r="G694" s="48"/>
      <c r="H694" s="48"/>
    </row>
    <row r="695" spans="1:5" ht="42.75">
      <c r="A695" s="61" t="s">
        <v>37</v>
      </c>
      <c r="B695" s="61" t="s">
        <v>38</v>
      </c>
      <c r="C695" s="61" t="s">
        <v>143</v>
      </c>
      <c r="D695" s="61" t="s">
        <v>59</v>
      </c>
      <c r="E695" s="61" t="s">
        <v>60</v>
      </c>
    </row>
    <row r="696" spans="1:8" ht="15.75" customHeight="1">
      <c r="A696" s="90">
        <v>1</v>
      </c>
      <c r="B696" s="90">
        <v>2</v>
      </c>
      <c r="C696" s="90">
        <v>3</v>
      </c>
      <c r="D696" s="90">
        <v>4</v>
      </c>
      <c r="E696" s="90">
        <v>5</v>
      </c>
      <c r="F696" s="121"/>
      <c r="G696" s="48"/>
      <c r="H696" s="48"/>
    </row>
    <row r="697" spans="1:7" ht="12.75" customHeight="1">
      <c r="A697" s="18">
        <v>1</v>
      </c>
      <c r="B697" s="204" t="s">
        <v>151</v>
      </c>
      <c r="C697" s="146">
        <v>2764.7526954954087</v>
      </c>
      <c r="D697" s="159">
        <v>2539.882539291727</v>
      </c>
      <c r="E697" s="149">
        <f aca="true" t="shared" si="27" ref="E697:E730">D697/C697</f>
        <v>0.9186653632456672</v>
      </c>
      <c r="F697" s="144"/>
      <c r="G697" s="31"/>
    </row>
    <row r="698" spans="1:7" ht="12.75" customHeight="1">
      <c r="A698" s="18">
        <v>2</v>
      </c>
      <c r="B698" s="204" t="s">
        <v>152</v>
      </c>
      <c r="C698" s="146">
        <v>1322.1708522689596</v>
      </c>
      <c r="D698" s="159">
        <v>1214.3557272316602</v>
      </c>
      <c r="E698" s="149">
        <f t="shared" si="27"/>
        <v>0.9184559810464137</v>
      </c>
      <c r="F698" s="144"/>
      <c r="G698" s="31"/>
    </row>
    <row r="699" spans="1:7" ht="12.75" customHeight="1">
      <c r="A699" s="18">
        <v>3</v>
      </c>
      <c r="B699" s="204" t="s">
        <v>153</v>
      </c>
      <c r="C699" s="146">
        <v>2585.8285140077924</v>
      </c>
      <c r="D699" s="159">
        <v>2366.529970201039</v>
      </c>
      <c r="E699" s="149">
        <f t="shared" si="27"/>
        <v>0.9151921550022428</v>
      </c>
      <c r="F699" s="144"/>
      <c r="G699" s="31"/>
    </row>
    <row r="700" spans="1:7" ht="12.75" customHeight="1">
      <c r="A700" s="18">
        <v>4</v>
      </c>
      <c r="B700" s="204" t="s">
        <v>154</v>
      </c>
      <c r="C700" s="146">
        <v>2183.9667138131827</v>
      </c>
      <c r="D700" s="159">
        <v>2002.5839520039447</v>
      </c>
      <c r="E700" s="149">
        <f t="shared" si="27"/>
        <v>0.9169480190966164</v>
      </c>
      <c r="F700" s="144"/>
      <c r="G700" s="31"/>
    </row>
    <row r="701" spans="1:7" ht="12.75" customHeight="1">
      <c r="A701" s="18">
        <v>5</v>
      </c>
      <c r="B701" s="204" t="s">
        <v>155</v>
      </c>
      <c r="C701" s="146">
        <v>4632.653800782386</v>
      </c>
      <c r="D701" s="159">
        <v>4206.528595755415</v>
      </c>
      <c r="E701" s="149">
        <f t="shared" si="27"/>
        <v>0.908017040911841</v>
      </c>
      <c r="F701" s="144"/>
      <c r="G701" s="31"/>
    </row>
    <row r="702" spans="1:7" ht="12.75" customHeight="1">
      <c r="A702" s="18">
        <v>6</v>
      </c>
      <c r="B702" s="204" t="s">
        <v>156</v>
      </c>
      <c r="C702" s="146">
        <v>1359.4139759964</v>
      </c>
      <c r="D702" s="159">
        <v>1237.8215692566791</v>
      </c>
      <c r="E702" s="149">
        <f t="shared" si="27"/>
        <v>0.9105552768422892</v>
      </c>
      <c r="F702" s="144"/>
      <c r="G702" s="31"/>
    </row>
    <row r="703" spans="1:7" ht="12.75" customHeight="1">
      <c r="A703" s="18">
        <v>7</v>
      </c>
      <c r="B703" s="204" t="s">
        <v>157</v>
      </c>
      <c r="C703" s="146">
        <v>918.2962144352891</v>
      </c>
      <c r="D703" s="159">
        <v>838.8521693936066</v>
      </c>
      <c r="E703" s="149">
        <f t="shared" si="27"/>
        <v>0.9134875612108049</v>
      </c>
      <c r="F703" s="144"/>
      <c r="G703" s="31"/>
    </row>
    <row r="704" spans="1:7" ht="12.75" customHeight="1">
      <c r="A704" s="18">
        <v>8</v>
      </c>
      <c r="B704" s="204" t="s">
        <v>158</v>
      </c>
      <c r="C704" s="146">
        <v>2392.890366216564</v>
      </c>
      <c r="D704" s="159">
        <v>2193.5051921243603</v>
      </c>
      <c r="E704" s="149">
        <f t="shared" si="27"/>
        <v>0.9166760095208814</v>
      </c>
      <c r="F704" s="144"/>
      <c r="G704" s="31"/>
    </row>
    <row r="705" spans="1:7" ht="12.75" customHeight="1">
      <c r="A705" s="18">
        <v>9</v>
      </c>
      <c r="B705" s="204" t="s">
        <v>159</v>
      </c>
      <c r="C705" s="146">
        <v>2386.139592988794</v>
      </c>
      <c r="D705" s="159">
        <v>2170.59319756467</v>
      </c>
      <c r="E705" s="149">
        <f t="shared" si="27"/>
        <v>0.9096673153333253</v>
      </c>
      <c r="F705" s="144"/>
      <c r="G705" s="31"/>
    </row>
    <row r="706" spans="1:7" ht="12.75" customHeight="1">
      <c r="A706" s="18">
        <v>10</v>
      </c>
      <c r="B706" s="204" t="s">
        <v>160</v>
      </c>
      <c r="C706" s="146">
        <v>538.1101775545783</v>
      </c>
      <c r="D706" s="159">
        <v>487.95996962471986</v>
      </c>
      <c r="E706" s="149">
        <f t="shared" si="27"/>
        <v>0.9068030860189931</v>
      </c>
      <c r="F706" s="144"/>
      <c r="G706" s="31"/>
    </row>
    <row r="707" spans="1:7" ht="12.75" customHeight="1">
      <c r="A707" s="18">
        <v>11</v>
      </c>
      <c r="B707" s="204" t="s">
        <v>161</v>
      </c>
      <c r="C707" s="146">
        <v>1669.995332701861</v>
      </c>
      <c r="D707" s="159">
        <v>1536.6504346910856</v>
      </c>
      <c r="E707" s="149">
        <f t="shared" si="27"/>
        <v>0.9201525325253224</v>
      </c>
      <c r="F707" s="144"/>
      <c r="G707" s="31"/>
    </row>
    <row r="708" spans="1:7" ht="12.75" customHeight="1">
      <c r="A708" s="18">
        <v>12</v>
      </c>
      <c r="B708" s="204" t="s">
        <v>162</v>
      </c>
      <c r="C708" s="146">
        <v>2273.452447225199</v>
      </c>
      <c r="D708" s="159">
        <v>2063.522837352821</v>
      </c>
      <c r="E708" s="149">
        <f t="shared" si="27"/>
        <v>0.9076604350671148</v>
      </c>
      <c r="F708" s="144"/>
      <c r="G708" s="31"/>
    </row>
    <row r="709" spans="1:7" ht="12.75" customHeight="1">
      <c r="A709" s="18">
        <v>13</v>
      </c>
      <c r="B709" s="204" t="s">
        <v>163</v>
      </c>
      <c r="C709" s="146">
        <v>3869.604735809715</v>
      </c>
      <c r="D709" s="159">
        <v>3527.3628496568053</v>
      </c>
      <c r="E709" s="149">
        <f t="shared" si="27"/>
        <v>0.9115563708650218</v>
      </c>
      <c r="F709" s="144"/>
      <c r="G709" s="31"/>
    </row>
    <row r="710" spans="1:7" ht="12.75" customHeight="1">
      <c r="A710" s="18">
        <v>14</v>
      </c>
      <c r="B710" s="204" t="s">
        <v>164</v>
      </c>
      <c r="C710" s="146">
        <v>975.501850922979</v>
      </c>
      <c r="D710" s="159">
        <v>892.6712982703391</v>
      </c>
      <c r="E710" s="149">
        <f t="shared" si="27"/>
        <v>0.9150892921686729</v>
      </c>
      <c r="F710" s="144"/>
      <c r="G710" s="31"/>
    </row>
    <row r="711" spans="1:7" ht="12.75" customHeight="1">
      <c r="A711" s="18">
        <v>15</v>
      </c>
      <c r="B711" s="204" t="s">
        <v>165</v>
      </c>
      <c r="C711" s="146">
        <v>799.7407116404986</v>
      </c>
      <c r="D711" s="159">
        <v>732.5804575633884</v>
      </c>
      <c r="E711" s="149">
        <f t="shared" si="27"/>
        <v>0.9160224644068137</v>
      </c>
      <c r="F711" s="144"/>
      <c r="G711" s="31"/>
    </row>
    <row r="712" spans="1:7" ht="12.75" customHeight="1">
      <c r="A712" s="18">
        <v>16</v>
      </c>
      <c r="B712" s="204" t="s">
        <v>166</v>
      </c>
      <c r="C712" s="146">
        <v>447.1997282037486</v>
      </c>
      <c r="D712" s="159">
        <v>410.1241471439007</v>
      </c>
      <c r="E712" s="149">
        <f t="shared" si="27"/>
        <v>0.917093909674838</v>
      </c>
      <c r="F712" s="144"/>
      <c r="G712" s="31"/>
    </row>
    <row r="713" spans="1:7" ht="12.75" customHeight="1">
      <c r="A713" s="18">
        <v>17</v>
      </c>
      <c r="B713" s="204" t="s">
        <v>167</v>
      </c>
      <c r="C713" s="146">
        <v>2194.771869222918</v>
      </c>
      <c r="D713" s="159">
        <v>2011.3618292021924</v>
      </c>
      <c r="E713" s="149">
        <f t="shared" si="27"/>
        <v>0.9164332099419226</v>
      </c>
      <c r="F713" s="144"/>
      <c r="G713" s="31"/>
    </row>
    <row r="714" spans="1:8" ht="12.75" customHeight="1">
      <c r="A714" s="18">
        <v>18</v>
      </c>
      <c r="B714" s="204" t="s">
        <v>168</v>
      </c>
      <c r="C714" s="159">
        <v>1878.1915272116594</v>
      </c>
      <c r="D714" s="159">
        <v>1719.546012532373</v>
      </c>
      <c r="E714" s="149">
        <f t="shared" si="27"/>
        <v>0.9155328344416452</v>
      </c>
      <c r="F714" s="144"/>
      <c r="G714" s="31"/>
      <c r="H714" s="10" t="s">
        <v>12</v>
      </c>
    </row>
    <row r="715" spans="1:7" ht="12.75" customHeight="1">
      <c r="A715" s="18">
        <v>19</v>
      </c>
      <c r="B715" s="204" t="s">
        <v>169</v>
      </c>
      <c r="C715" s="159">
        <v>1572.4376053218537</v>
      </c>
      <c r="D715" s="159">
        <v>1436.7910752055982</v>
      </c>
      <c r="E715" s="149">
        <f t="shared" si="27"/>
        <v>0.9137348727496944</v>
      </c>
      <c r="F715" s="144"/>
      <c r="G715" s="31"/>
    </row>
    <row r="716" spans="1:8" ht="12.75" customHeight="1">
      <c r="A716" s="18">
        <v>20</v>
      </c>
      <c r="B716" s="204" t="s">
        <v>170</v>
      </c>
      <c r="C716" s="159">
        <v>1665.3670406942313</v>
      </c>
      <c r="D716" s="159">
        <v>1519.166483412595</v>
      </c>
      <c r="E716" s="149">
        <f t="shared" si="27"/>
        <v>0.912211210076134</v>
      </c>
      <c r="F716" s="144"/>
      <c r="G716" s="31"/>
      <c r="H716" s="10" t="s">
        <v>12</v>
      </c>
    </row>
    <row r="717" spans="1:7" ht="12.75" customHeight="1">
      <c r="A717" s="18">
        <v>21</v>
      </c>
      <c r="B717" s="204" t="s">
        <v>171</v>
      </c>
      <c r="C717" s="159">
        <v>1724.3209639204854</v>
      </c>
      <c r="D717" s="159">
        <v>1561.4663082427182</v>
      </c>
      <c r="E717" s="149">
        <f t="shared" si="27"/>
        <v>0.905554325972182</v>
      </c>
      <c r="F717" s="144"/>
      <c r="G717" s="31"/>
    </row>
    <row r="718" spans="1:7" ht="12.75" customHeight="1">
      <c r="A718" s="18">
        <v>22</v>
      </c>
      <c r="B718" s="204" t="s">
        <v>172</v>
      </c>
      <c r="C718" s="159">
        <v>1572.1478244348261</v>
      </c>
      <c r="D718" s="159">
        <v>1440.5242825686732</v>
      </c>
      <c r="E718" s="149">
        <f t="shared" si="27"/>
        <v>0.916277884420016</v>
      </c>
      <c r="F718" s="144"/>
      <c r="G718" s="31"/>
    </row>
    <row r="719" spans="1:7" ht="12.75" customHeight="1">
      <c r="A719" s="18">
        <v>23</v>
      </c>
      <c r="B719" s="204" t="s">
        <v>173</v>
      </c>
      <c r="C719" s="159">
        <v>2265.6465020187866</v>
      </c>
      <c r="D719" s="159">
        <v>2080.458945675932</v>
      </c>
      <c r="E719" s="149">
        <f t="shared" si="27"/>
        <v>0.9182628198274334</v>
      </c>
      <c r="F719" s="144"/>
      <c r="G719" s="31"/>
    </row>
    <row r="720" spans="1:7" ht="12.75" customHeight="1">
      <c r="A720" s="18">
        <v>24</v>
      </c>
      <c r="B720" s="204" t="s">
        <v>174</v>
      </c>
      <c r="C720" s="159">
        <v>1197.4020854626629</v>
      </c>
      <c r="D720" s="159">
        <v>1087.3603818592492</v>
      </c>
      <c r="E720" s="149">
        <f t="shared" si="27"/>
        <v>0.90809962255837</v>
      </c>
      <c r="F720" s="144"/>
      <c r="G720" s="31"/>
    </row>
    <row r="721" spans="1:7" ht="12.75" customHeight="1">
      <c r="A721" s="18">
        <v>25</v>
      </c>
      <c r="B721" s="204" t="s">
        <v>175</v>
      </c>
      <c r="C721" s="159">
        <v>930.5110465692833</v>
      </c>
      <c r="D721" s="159">
        <v>831.7104952513564</v>
      </c>
      <c r="E721" s="149">
        <f t="shared" si="27"/>
        <v>0.8938211946196702</v>
      </c>
      <c r="F721" s="144"/>
      <c r="G721" s="31"/>
    </row>
    <row r="722" spans="1:7" ht="12.75" customHeight="1">
      <c r="A722" s="18">
        <v>26</v>
      </c>
      <c r="B722" s="204" t="s">
        <v>176</v>
      </c>
      <c r="C722" s="159">
        <v>978.4167139377378</v>
      </c>
      <c r="D722" s="159">
        <v>894.3051920045496</v>
      </c>
      <c r="E722" s="149">
        <f t="shared" si="27"/>
        <v>0.9140330283252492</v>
      </c>
      <c r="F722" s="144"/>
      <c r="G722" s="31"/>
    </row>
    <row r="723" spans="1:7" ht="12.75" customHeight="1">
      <c r="A723" s="18">
        <v>27</v>
      </c>
      <c r="B723" s="204" t="s">
        <v>177</v>
      </c>
      <c r="C723" s="159">
        <v>1683.806281594429</v>
      </c>
      <c r="D723" s="159">
        <v>1533.3974414173583</v>
      </c>
      <c r="E723" s="149">
        <f t="shared" si="27"/>
        <v>0.9106733109258592</v>
      </c>
      <c r="F723" s="144"/>
      <c r="G723" s="31"/>
    </row>
    <row r="724" spans="1:7" ht="12.75" customHeight="1">
      <c r="A724" s="18">
        <v>28</v>
      </c>
      <c r="B724" s="204" t="s">
        <v>178</v>
      </c>
      <c r="C724" s="159">
        <v>833.1971308171003</v>
      </c>
      <c r="D724" s="159">
        <v>761.0305100041861</v>
      </c>
      <c r="E724" s="149">
        <f t="shared" si="27"/>
        <v>0.9133858985542331</v>
      </c>
      <c r="F724" s="144"/>
      <c r="G724" s="31"/>
    </row>
    <row r="725" spans="1:7" ht="12.75" customHeight="1">
      <c r="A725" s="18">
        <v>29</v>
      </c>
      <c r="B725" s="204" t="s">
        <v>179</v>
      </c>
      <c r="C725" s="159">
        <v>1479.9858442620543</v>
      </c>
      <c r="D725" s="159">
        <v>1348.9180159531597</v>
      </c>
      <c r="E725" s="149">
        <f t="shared" si="27"/>
        <v>0.9114398094974704</v>
      </c>
      <c r="F725" s="144"/>
      <c r="G725" s="31"/>
    </row>
    <row r="726" spans="1:7" ht="12.75" customHeight="1">
      <c r="A726" s="18">
        <v>30</v>
      </c>
      <c r="B726" s="204" t="s">
        <v>180</v>
      </c>
      <c r="C726" s="159">
        <v>668.2002875571889</v>
      </c>
      <c r="D726" s="159">
        <v>611.2427006230805</v>
      </c>
      <c r="E726" s="149">
        <f t="shared" si="27"/>
        <v>0.9147597090352441</v>
      </c>
      <c r="F726" s="144"/>
      <c r="G726" s="31" t="s">
        <v>12</v>
      </c>
    </row>
    <row r="727" spans="1:7" ht="12.75" customHeight="1">
      <c r="A727" s="18">
        <v>31</v>
      </c>
      <c r="B727" s="204" t="s">
        <v>181</v>
      </c>
      <c r="C727" s="159">
        <v>1167.4887289553208</v>
      </c>
      <c r="D727" s="159">
        <v>1070.4399137183009</v>
      </c>
      <c r="E727" s="149">
        <f t="shared" si="27"/>
        <v>0.916873873956916</v>
      </c>
      <c r="F727" s="144"/>
      <c r="G727" s="31" t="s">
        <v>12</v>
      </c>
    </row>
    <row r="728" spans="1:7" ht="12.75" customHeight="1">
      <c r="A728" s="18">
        <v>32</v>
      </c>
      <c r="B728" s="204" t="s">
        <v>182</v>
      </c>
      <c r="C728" s="159">
        <v>1530.1531677331272</v>
      </c>
      <c r="D728" s="159">
        <v>1393.846234000941</v>
      </c>
      <c r="E728" s="149">
        <f t="shared" si="27"/>
        <v>0.9109194186526303</v>
      </c>
      <c r="F728" s="144"/>
      <c r="G728" s="31"/>
    </row>
    <row r="729" spans="1:12" ht="12.75" customHeight="1">
      <c r="A729" s="18">
        <v>33</v>
      </c>
      <c r="B729" s="204" t="s">
        <v>183</v>
      </c>
      <c r="C729" s="159">
        <v>1060.347670222981</v>
      </c>
      <c r="D729" s="159">
        <v>969.9892796375791</v>
      </c>
      <c r="E729" s="149">
        <f t="shared" si="27"/>
        <v>0.9147841852980162</v>
      </c>
      <c r="F729" s="144"/>
      <c r="G729" s="31"/>
      <c r="J729" s="10">
        <f>23522+20734</f>
        <v>44256</v>
      </c>
      <c r="L729" s="31">
        <f>J729/C730</f>
        <v>0.7970878628351841</v>
      </c>
    </row>
    <row r="730" spans="1:7" ht="12.75" customHeight="1">
      <c r="A730" s="34"/>
      <c r="B730" s="1" t="s">
        <v>27</v>
      </c>
      <c r="C730" s="160">
        <v>55522.11</v>
      </c>
      <c r="D730" s="160">
        <v>50693.08000843601</v>
      </c>
      <c r="E730" s="148">
        <f t="shared" si="27"/>
        <v>0.9130250995222625</v>
      </c>
      <c r="F730" s="42"/>
      <c r="G730" s="31"/>
    </row>
    <row r="731" spans="1:8" ht="23.25" customHeight="1">
      <c r="A731" s="47" t="s">
        <v>220</v>
      </c>
      <c r="B731" s="48"/>
      <c r="C731" s="48"/>
      <c r="D731" s="48"/>
      <c r="E731" s="48"/>
      <c r="F731" s="48"/>
      <c r="G731" s="48"/>
      <c r="H731" s="48"/>
    </row>
    <row r="732" spans="1:8" ht="14.25">
      <c r="A732" s="47"/>
      <c r="B732" s="48"/>
      <c r="C732" s="48"/>
      <c r="D732" s="48"/>
      <c r="E732" s="48"/>
      <c r="F732" s="48"/>
      <c r="G732" s="48"/>
      <c r="H732" s="48"/>
    </row>
    <row r="733" spans="1:8" ht="14.25">
      <c r="A733" s="47" t="s">
        <v>252</v>
      </c>
      <c r="B733" s="48"/>
      <c r="C733" s="48"/>
      <c r="D733" s="48"/>
      <c r="E733" s="48"/>
      <c r="F733" s="48"/>
      <c r="G733" s="48"/>
      <c r="H733" s="48"/>
    </row>
    <row r="734" spans="2:8" ht="12" customHeight="1">
      <c r="B734" s="48"/>
      <c r="C734" s="48"/>
      <c r="D734" s="48"/>
      <c r="E734" s="48"/>
      <c r="F734" s="48"/>
      <c r="G734" s="48"/>
      <c r="H734" s="48"/>
    </row>
    <row r="735" spans="1:6" ht="42" customHeight="1">
      <c r="A735" s="88" t="s">
        <v>30</v>
      </c>
      <c r="B735" s="88" t="s">
        <v>31</v>
      </c>
      <c r="C735" s="88" t="s">
        <v>61</v>
      </c>
      <c r="D735" s="88" t="s">
        <v>62</v>
      </c>
      <c r="E735" s="88" t="s">
        <v>63</v>
      </c>
      <c r="F735" s="51"/>
    </row>
    <row r="736" spans="1:6" s="55" customFormat="1" ht="16.5" customHeight="1">
      <c r="A736" s="89">
        <v>1</v>
      </c>
      <c r="B736" s="89">
        <v>2</v>
      </c>
      <c r="C736" s="89">
        <v>3</v>
      </c>
      <c r="D736" s="89">
        <v>4</v>
      </c>
      <c r="E736" s="89">
        <v>5</v>
      </c>
      <c r="F736" s="100"/>
    </row>
    <row r="737" spans="1:7" ht="12.75" customHeight="1">
      <c r="A737" s="18">
        <v>1</v>
      </c>
      <c r="B737" s="204" t="s">
        <v>151</v>
      </c>
      <c r="C737" s="149">
        <v>0.9590896020032715</v>
      </c>
      <c r="D737" s="149">
        <v>0.9186653632456672</v>
      </c>
      <c r="E737" s="166">
        <f aca="true" t="shared" si="28" ref="E737:E770">D737-C737</f>
        <v>-0.04042423875760437</v>
      </c>
      <c r="F737" s="144"/>
      <c r="G737" s="31"/>
    </row>
    <row r="738" spans="1:7" ht="12.75" customHeight="1">
      <c r="A738" s="18">
        <v>2</v>
      </c>
      <c r="B738" s="204" t="s">
        <v>152</v>
      </c>
      <c r="C738" s="149">
        <v>0.9894836016508413</v>
      </c>
      <c r="D738" s="149">
        <v>0.9184559810464137</v>
      </c>
      <c r="E738" s="166">
        <f t="shared" si="28"/>
        <v>-0.07102762060442758</v>
      </c>
      <c r="F738" s="144"/>
      <c r="G738" s="31"/>
    </row>
    <row r="739" spans="1:7" ht="12.75" customHeight="1">
      <c r="A739" s="18">
        <v>3</v>
      </c>
      <c r="B739" s="204" t="s">
        <v>153</v>
      </c>
      <c r="C739" s="149">
        <v>0.8895443961835602</v>
      </c>
      <c r="D739" s="149">
        <v>0.9151921550022428</v>
      </c>
      <c r="E739" s="166">
        <f t="shared" si="28"/>
        <v>0.025647758818682642</v>
      </c>
      <c r="F739" s="144"/>
      <c r="G739" s="31"/>
    </row>
    <row r="740" spans="1:7" ht="12.75" customHeight="1">
      <c r="A740" s="18">
        <v>4</v>
      </c>
      <c r="B740" s="204" t="s">
        <v>154</v>
      </c>
      <c r="C740" s="149">
        <v>1.0203614243503583</v>
      </c>
      <c r="D740" s="149">
        <v>0.9169480190966164</v>
      </c>
      <c r="E740" s="166">
        <f t="shared" si="28"/>
        <v>-0.10341340525374187</v>
      </c>
      <c r="F740" s="144"/>
      <c r="G740" s="31"/>
    </row>
    <row r="741" spans="1:7" ht="12.75" customHeight="1">
      <c r="A741" s="18">
        <v>5</v>
      </c>
      <c r="B741" s="204" t="s">
        <v>155</v>
      </c>
      <c r="C741" s="149">
        <v>1.023201470392521</v>
      </c>
      <c r="D741" s="149">
        <v>0.908017040911841</v>
      </c>
      <c r="E741" s="166">
        <f t="shared" si="28"/>
        <v>-0.11518442948067997</v>
      </c>
      <c r="F741" s="144"/>
      <c r="G741" s="31"/>
    </row>
    <row r="742" spans="1:7" ht="12.75" customHeight="1">
      <c r="A742" s="18">
        <v>6</v>
      </c>
      <c r="B742" s="204" t="s">
        <v>156</v>
      </c>
      <c r="C742" s="149">
        <v>1.0415344334135905</v>
      </c>
      <c r="D742" s="149">
        <v>0.9105552768422892</v>
      </c>
      <c r="E742" s="166">
        <f t="shared" si="28"/>
        <v>-0.13097915657130133</v>
      </c>
      <c r="F742" s="144"/>
      <c r="G742" s="31"/>
    </row>
    <row r="743" spans="1:7" ht="12.75" customHeight="1">
      <c r="A743" s="18">
        <v>7</v>
      </c>
      <c r="B743" s="204" t="s">
        <v>157</v>
      </c>
      <c r="C743" s="149">
        <v>0.894014242238729</v>
      </c>
      <c r="D743" s="149">
        <v>0.9134875612108049</v>
      </c>
      <c r="E743" s="166">
        <f t="shared" si="28"/>
        <v>0.019473318972075826</v>
      </c>
      <c r="F743" s="144"/>
      <c r="G743" s="31"/>
    </row>
    <row r="744" spans="1:7" ht="12.75" customHeight="1">
      <c r="A744" s="18">
        <v>8</v>
      </c>
      <c r="B744" s="204" t="s">
        <v>158</v>
      </c>
      <c r="C744" s="149">
        <v>1.0137297949526274</v>
      </c>
      <c r="D744" s="149">
        <v>0.9166760095208814</v>
      </c>
      <c r="E744" s="166">
        <f t="shared" si="28"/>
        <v>-0.09705378543174603</v>
      </c>
      <c r="F744" s="144"/>
      <c r="G744" s="31"/>
    </row>
    <row r="745" spans="1:7" ht="12.75" customHeight="1">
      <c r="A745" s="18">
        <v>9</v>
      </c>
      <c r="B745" s="204" t="s">
        <v>159</v>
      </c>
      <c r="C745" s="149">
        <v>0.9156502251164937</v>
      </c>
      <c r="D745" s="149">
        <v>0.9096673153333253</v>
      </c>
      <c r="E745" s="166">
        <f t="shared" si="28"/>
        <v>-0.0059829097831684</v>
      </c>
      <c r="F745" s="144"/>
      <c r="G745" s="31"/>
    </row>
    <row r="746" spans="1:7" ht="12.75" customHeight="1">
      <c r="A746" s="18">
        <v>10</v>
      </c>
      <c r="B746" s="204" t="s">
        <v>160</v>
      </c>
      <c r="C746" s="149">
        <v>0.9839320858944435</v>
      </c>
      <c r="D746" s="149">
        <v>0.9068030860189931</v>
      </c>
      <c r="E746" s="166">
        <f t="shared" si="28"/>
        <v>-0.07712899987545041</v>
      </c>
      <c r="F746" s="144"/>
      <c r="G746" s="31"/>
    </row>
    <row r="747" spans="1:7" ht="12.75" customHeight="1">
      <c r="A747" s="18">
        <v>11</v>
      </c>
      <c r="B747" s="204" t="s">
        <v>161</v>
      </c>
      <c r="C747" s="149">
        <v>1.025499525806985</v>
      </c>
      <c r="D747" s="149">
        <v>0.9201525325253224</v>
      </c>
      <c r="E747" s="166">
        <f t="shared" si="28"/>
        <v>-0.10534699328166264</v>
      </c>
      <c r="F747" s="144"/>
      <c r="G747" s="31"/>
    </row>
    <row r="748" spans="1:7" ht="12.75" customHeight="1">
      <c r="A748" s="18">
        <v>12</v>
      </c>
      <c r="B748" s="204" t="s">
        <v>162</v>
      </c>
      <c r="C748" s="149">
        <v>0.9929124322587838</v>
      </c>
      <c r="D748" s="149">
        <v>0.9076604350671148</v>
      </c>
      <c r="E748" s="166">
        <f t="shared" si="28"/>
        <v>-0.08525199719166898</v>
      </c>
      <c r="F748" s="144"/>
      <c r="G748" s="31"/>
    </row>
    <row r="749" spans="1:7" ht="12.75" customHeight="1">
      <c r="A749" s="18">
        <v>13</v>
      </c>
      <c r="B749" s="204" t="s">
        <v>163</v>
      </c>
      <c r="C749" s="149">
        <v>0.9745173681321818</v>
      </c>
      <c r="D749" s="149">
        <v>0.9115563708650218</v>
      </c>
      <c r="E749" s="166">
        <f t="shared" si="28"/>
        <v>-0.06296099726715998</v>
      </c>
      <c r="F749" s="144"/>
      <c r="G749" s="31"/>
    </row>
    <row r="750" spans="1:7" ht="12.75" customHeight="1">
      <c r="A750" s="18">
        <v>14</v>
      </c>
      <c r="B750" s="204" t="s">
        <v>164</v>
      </c>
      <c r="C750" s="149">
        <v>0.9577171654271653</v>
      </c>
      <c r="D750" s="149">
        <v>0.9150892921686729</v>
      </c>
      <c r="E750" s="166">
        <f t="shared" si="28"/>
        <v>-0.04262787325849249</v>
      </c>
      <c r="F750" s="144"/>
      <c r="G750" s="31"/>
    </row>
    <row r="751" spans="1:7" ht="12.75" customHeight="1">
      <c r="A751" s="18">
        <v>15</v>
      </c>
      <c r="B751" s="204" t="s">
        <v>165</v>
      </c>
      <c r="C751" s="149">
        <v>0.6034312187682859</v>
      </c>
      <c r="D751" s="149">
        <v>0.9160224644068137</v>
      </c>
      <c r="E751" s="166">
        <f t="shared" si="28"/>
        <v>0.3125912456385278</v>
      </c>
      <c r="F751" s="144"/>
      <c r="G751" s="31"/>
    </row>
    <row r="752" spans="1:7" ht="12.75" customHeight="1">
      <c r="A752" s="18">
        <v>16</v>
      </c>
      <c r="B752" s="204" t="s">
        <v>166</v>
      </c>
      <c r="C752" s="149">
        <v>1.044315093543261</v>
      </c>
      <c r="D752" s="149">
        <v>0.917093909674838</v>
      </c>
      <c r="E752" s="166">
        <f t="shared" si="28"/>
        <v>-0.12722118386842307</v>
      </c>
      <c r="F752" s="144"/>
      <c r="G752" s="31"/>
    </row>
    <row r="753" spans="1:7" ht="12.75" customHeight="1">
      <c r="A753" s="18">
        <v>17</v>
      </c>
      <c r="B753" s="204" t="s">
        <v>167</v>
      </c>
      <c r="C753" s="149">
        <v>1.0536228285387164</v>
      </c>
      <c r="D753" s="149">
        <v>0.9164332099419226</v>
      </c>
      <c r="E753" s="166">
        <f t="shared" si="28"/>
        <v>-0.1371896185967938</v>
      </c>
      <c r="F753" s="144"/>
      <c r="G753" s="31"/>
    </row>
    <row r="754" spans="1:7" ht="12.75" customHeight="1">
      <c r="A754" s="18">
        <v>18</v>
      </c>
      <c r="B754" s="204" t="s">
        <v>168</v>
      </c>
      <c r="C754" s="149">
        <v>0.8905648464120427</v>
      </c>
      <c r="D754" s="149">
        <v>0.9155328344416452</v>
      </c>
      <c r="E754" s="166">
        <f t="shared" si="28"/>
        <v>0.02496798802960254</v>
      </c>
      <c r="F754" s="144"/>
      <c r="G754" s="31" t="s">
        <v>12</v>
      </c>
    </row>
    <row r="755" spans="1:7" ht="12.75" customHeight="1">
      <c r="A755" s="18">
        <v>19</v>
      </c>
      <c r="B755" s="204" t="s">
        <v>169</v>
      </c>
      <c r="C755" s="149">
        <v>0.9645561553106157</v>
      </c>
      <c r="D755" s="149">
        <v>0.9137348727496944</v>
      </c>
      <c r="E755" s="166">
        <f t="shared" si="28"/>
        <v>-0.05082128256092122</v>
      </c>
      <c r="F755" s="144"/>
      <c r="G755" s="31"/>
    </row>
    <row r="756" spans="1:7" ht="12.75" customHeight="1">
      <c r="A756" s="18">
        <v>20</v>
      </c>
      <c r="B756" s="204" t="s">
        <v>170</v>
      </c>
      <c r="C756" s="149">
        <v>0.9335155636028531</v>
      </c>
      <c r="D756" s="149">
        <v>0.912211210076134</v>
      </c>
      <c r="E756" s="166">
        <f t="shared" si="28"/>
        <v>-0.02130435352671911</v>
      </c>
      <c r="F756" s="144"/>
      <c r="G756" s="31"/>
    </row>
    <row r="757" spans="1:7" ht="12.75" customHeight="1">
      <c r="A757" s="18">
        <v>21</v>
      </c>
      <c r="B757" s="204" t="s">
        <v>171</v>
      </c>
      <c r="C757" s="149">
        <v>0.8094814390235168</v>
      </c>
      <c r="D757" s="149">
        <v>0.905554325972182</v>
      </c>
      <c r="E757" s="166">
        <f t="shared" si="28"/>
        <v>0.09607288694866523</v>
      </c>
      <c r="F757" s="144"/>
      <c r="G757" s="31"/>
    </row>
    <row r="758" spans="1:7" ht="12.75" customHeight="1">
      <c r="A758" s="18">
        <v>22</v>
      </c>
      <c r="B758" s="204" t="s">
        <v>172</v>
      </c>
      <c r="C758" s="149">
        <v>0.8640919095563726</v>
      </c>
      <c r="D758" s="149">
        <v>0.916277884420016</v>
      </c>
      <c r="E758" s="166">
        <f t="shared" si="28"/>
        <v>0.0521859748636434</v>
      </c>
      <c r="F758" s="144"/>
      <c r="G758" s="31"/>
    </row>
    <row r="759" spans="1:7" ht="12.75" customHeight="1">
      <c r="A759" s="18">
        <v>23</v>
      </c>
      <c r="B759" s="204" t="s">
        <v>173</v>
      </c>
      <c r="C759" s="149">
        <v>0.8190736422301882</v>
      </c>
      <c r="D759" s="149">
        <v>0.9182628198274334</v>
      </c>
      <c r="E759" s="166">
        <f t="shared" si="28"/>
        <v>0.09918917759724521</v>
      </c>
      <c r="F759" s="144"/>
      <c r="G759" s="31"/>
    </row>
    <row r="760" spans="1:7" ht="12.75" customHeight="1">
      <c r="A760" s="18">
        <v>24</v>
      </c>
      <c r="B760" s="204" t="s">
        <v>174</v>
      </c>
      <c r="C760" s="149">
        <v>0.9905694546510767</v>
      </c>
      <c r="D760" s="149">
        <v>0.90809962255837</v>
      </c>
      <c r="E760" s="166">
        <f t="shared" si="28"/>
        <v>-0.08246983209270675</v>
      </c>
      <c r="F760" s="144"/>
      <c r="G760" s="31"/>
    </row>
    <row r="761" spans="1:7" ht="12.75" customHeight="1">
      <c r="A761" s="18">
        <v>25</v>
      </c>
      <c r="B761" s="204" t="s">
        <v>175</v>
      </c>
      <c r="C761" s="149">
        <v>0.9317207030384888</v>
      </c>
      <c r="D761" s="149">
        <v>0.8938211946196702</v>
      </c>
      <c r="E761" s="166">
        <f t="shared" si="28"/>
        <v>-0.037899508418818506</v>
      </c>
      <c r="F761" s="144"/>
      <c r="G761" s="31"/>
    </row>
    <row r="762" spans="1:7" ht="12.75" customHeight="1">
      <c r="A762" s="18">
        <v>26</v>
      </c>
      <c r="B762" s="204" t="s">
        <v>176</v>
      </c>
      <c r="C762" s="149">
        <v>0.9075926177587021</v>
      </c>
      <c r="D762" s="149">
        <v>0.9140330283252492</v>
      </c>
      <c r="E762" s="166">
        <f t="shared" si="28"/>
        <v>0.0064404105665470945</v>
      </c>
      <c r="F762" s="144"/>
      <c r="G762" s="31"/>
    </row>
    <row r="763" spans="1:7" ht="12.75" customHeight="1">
      <c r="A763" s="18">
        <v>27</v>
      </c>
      <c r="B763" s="204" t="s">
        <v>177</v>
      </c>
      <c r="C763" s="149">
        <v>0.7591260314518342</v>
      </c>
      <c r="D763" s="149">
        <v>0.9106733109258592</v>
      </c>
      <c r="E763" s="166">
        <f t="shared" si="28"/>
        <v>0.15154727947402502</v>
      </c>
      <c r="F763" s="144"/>
      <c r="G763" s="31"/>
    </row>
    <row r="764" spans="1:7" ht="12.75" customHeight="1">
      <c r="A764" s="18">
        <v>28</v>
      </c>
      <c r="B764" s="204" t="s">
        <v>178</v>
      </c>
      <c r="C764" s="149">
        <v>1.0323722710929608</v>
      </c>
      <c r="D764" s="149">
        <v>0.9133858985542331</v>
      </c>
      <c r="E764" s="166">
        <f t="shared" si="28"/>
        <v>-0.11898637253872768</v>
      </c>
      <c r="F764" s="144"/>
      <c r="G764" s="31"/>
    </row>
    <row r="765" spans="1:7" ht="12.75" customHeight="1">
      <c r="A765" s="18">
        <v>29</v>
      </c>
      <c r="B765" s="204" t="s">
        <v>179</v>
      </c>
      <c r="C765" s="149">
        <v>0.9077828403867154</v>
      </c>
      <c r="D765" s="149">
        <v>0.9114398094974704</v>
      </c>
      <c r="E765" s="166">
        <f t="shared" si="28"/>
        <v>0.0036569691107549707</v>
      </c>
      <c r="F765" s="144"/>
      <c r="G765" s="31"/>
    </row>
    <row r="766" spans="1:7" ht="12.75" customHeight="1">
      <c r="A766" s="18">
        <v>30</v>
      </c>
      <c r="B766" s="204" t="s">
        <v>180</v>
      </c>
      <c r="C766" s="149">
        <v>1.1087891547554207</v>
      </c>
      <c r="D766" s="149">
        <v>0.9147597090352441</v>
      </c>
      <c r="E766" s="166">
        <f t="shared" si="28"/>
        <v>-0.19402944572017666</v>
      </c>
      <c r="F766" s="144"/>
      <c r="G766" s="31" t="s">
        <v>12</v>
      </c>
    </row>
    <row r="767" spans="1:7" ht="12.75" customHeight="1">
      <c r="A767" s="18">
        <v>31</v>
      </c>
      <c r="B767" s="204" t="s">
        <v>181</v>
      </c>
      <c r="C767" s="149">
        <v>1.05383674690878</v>
      </c>
      <c r="D767" s="149">
        <v>0.916873873956916</v>
      </c>
      <c r="E767" s="166">
        <f t="shared" si="28"/>
        <v>-0.13696287295186393</v>
      </c>
      <c r="F767" s="144"/>
      <c r="G767" s="31" t="s">
        <v>12</v>
      </c>
    </row>
    <row r="768" spans="1:8" ht="12.75" customHeight="1">
      <c r="A768" s="18">
        <v>32</v>
      </c>
      <c r="B768" s="204" t="s">
        <v>182</v>
      </c>
      <c r="C768" s="149">
        <v>1.019980072190517</v>
      </c>
      <c r="D768" s="149">
        <v>0.9109194186526303</v>
      </c>
      <c r="E768" s="166">
        <f t="shared" si="28"/>
        <v>-0.10906065353788674</v>
      </c>
      <c r="F768" s="144"/>
      <c r="G768" s="31"/>
      <c r="H768" s="10" t="s">
        <v>12</v>
      </c>
    </row>
    <row r="769" spans="1:7" ht="12.75" customHeight="1">
      <c r="A769" s="18">
        <v>33</v>
      </c>
      <c r="B769" s="204" t="s">
        <v>183</v>
      </c>
      <c r="C769" s="149">
        <v>0.9911996774724231</v>
      </c>
      <c r="D769" s="149">
        <v>0.9147841852980162</v>
      </c>
      <c r="E769" s="166">
        <f t="shared" si="28"/>
        <v>-0.07641549217440691</v>
      </c>
      <c r="F769" s="144"/>
      <c r="G769" s="31" t="s">
        <v>12</v>
      </c>
    </row>
    <row r="770" spans="1:7" ht="12.75" customHeight="1">
      <c r="A770" s="34"/>
      <c r="B770" s="1" t="s">
        <v>27</v>
      </c>
      <c r="C770" s="148">
        <v>0.9495307560589417</v>
      </c>
      <c r="D770" s="148">
        <v>0.9130250995222625</v>
      </c>
      <c r="E770" s="165">
        <f t="shared" si="28"/>
        <v>-0.03650565653667914</v>
      </c>
      <c r="F770" s="42"/>
      <c r="G770" s="31"/>
    </row>
    <row r="771" spans="1:7" ht="14.25" customHeight="1">
      <c r="A771" s="72"/>
      <c r="B771" s="73"/>
      <c r="C771" s="74"/>
      <c r="D771" s="74"/>
      <c r="E771" s="75"/>
      <c r="F771" s="76"/>
      <c r="G771" s="77" t="s">
        <v>12</v>
      </c>
    </row>
    <row r="772" spans="1:8" ht="14.25">
      <c r="A772" s="47" t="s">
        <v>221</v>
      </c>
      <c r="B772" s="48"/>
      <c r="C772" s="48"/>
      <c r="D772" s="48"/>
      <c r="E772" s="48"/>
      <c r="F772" s="48"/>
      <c r="G772" s="48"/>
      <c r="H772" s="48"/>
    </row>
    <row r="773" spans="2:8" ht="11.25" customHeight="1">
      <c r="B773" s="48"/>
      <c r="C773" s="48"/>
      <c r="D773" s="48"/>
      <c r="E773" s="48"/>
      <c r="F773" s="48"/>
      <c r="G773" s="48"/>
      <c r="H773" s="48"/>
    </row>
    <row r="774" spans="2:8" ht="14.25" customHeight="1">
      <c r="B774" s="48"/>
      <c r="C774" s="48"/>
      <c r="D774" s="48"/>
      <c r="F774" s="59" t="s">
        <v>64</v>
      </c>
      <c r="G774" s="48"/>
      <c r="H774" s="48"/>
    </row>
    <row r="775" spans="1:6" ht="59.25" customHeight="1">
      <c r="A775" s="88" t="s">
        <v>30</v>
      </c>
      <c r="B775" s="88" t="s">
        <v>31</v>
      </c>
      <c r="C775" s="128" t="s">
        <v>222</v>
      </c>
      <c r="D775" s="128" t="s">
        <v>65</v>
      </c>
      <c r="E775" s="128" t="s">
        <v>66</v>
      </c>
      <c r="F775" s="88" t="s">
        <v>67</v>
      </c>
    </row>
    <row r="776" spans="1:6" ht="15" customHeight="1">
      <c r="A776" s="49">
        <v>1</v>
      </c>
      <c r="B776" s="49">
        <v>2</v>
      </c>
      <c r="C776" s="50">
        <v>3</v>
      </c>
      <c r="D776" s="50">
        <v>4</v>
      </c>
      <c r="E776" s="50">
        <v>5</v>
      </c>
      <c r="F776" s="49">
        <v>6</v>
      </c>
    </row>
    <row r="777" spans="1:7" ht="12.75" customHeight="1">
      <c r="A777" s="18">
        <v>1</v>
      </c>
      <c r="B777" s="204" t="s">
        <v>151</v>
      </c>
      <c r="C777" s="221">
        <v>63397728</v>
      </c>
      <c r="D777" s="162">
        <v>7936.1984</v>
      </c>
      <c r="E777" s="146">
        <v>7611.525364875</v>
      </c>
      <c r="F777" s="149">
        <f aca="true" t="shared" si="29" ref="F777:F810">E777/D777</f>
        <v>0.9590896020032715</v>
      </c>
      <c r="G777" s="31"/>
    </row>
    <row r="778" spans="1:7" ht="12.75" customHeight="1">
      <c r="A778" s="18">
        <v>2</v>
      </c>
      <c r="B778" s="204" t="s">
        <v>152</v>
      </c>
      <c r="C778" s="221">
        <v>23768559</v>
      </c>
      <c r="D778" s="162">
        <v>2831.7198</v>
      </c>
      <c r="E778" s="146">
        <v>2801.94030657</v>
      </c>
      <c r="F778" s="149">
        <f t="shared" si="29"/>
        <v>0.9894836016508413</v>
      </c>
      <c r="G778" s="31"/>
    </row>
    <row r="779" spans="1:7" ht="12.75" customHeight="1">
      <c r="A779" s="18">
        <v>3</v>
      </c>
      <c r="B779" s="204" t="s">
        <v>153</v>
      </c>
      <c r="C779" s="221">
        <v>42490494</v>
      </c>
      <c r="D779" s="162">
        <v>5544.5236</v>
      </c>
      <c r="E779" s="146">
        <v>4932.0998978874995</v>
      </c>
      <c r="F779" s="149">
        <f t="shared" si="29"/>
        <v>0.8895443961835602</v>
      </c>
      <c r="G779" s="31"/>
    </row>
    <row r="780" spans="1:7" ht="12.75" customHeight="1">
      <c r="A780" s="18">
        <v>4</v>
      </c>
      <c r="B780" s="204" t="s">
        <v>154</v>
      </c>
      <c r="C780" s="221">
        <v>38643075</v>
      </c>
      <c r="D780" s="162">
        <v>4514.3254</v>
      </c>
      <c r="E780" s="146">
        <v>4606.243495125001</v>
      </c>
      <c r="F780" s="149">
        <f t="shared" si="29"/>
        <v>1.0203614243503583</v>
      </c>
      <c r="G780" s="31"/>
    </row>
    <row r="781" spans="1:7" ht="12.75" customHeight="1">
      <c r="A781" s="18">
        <v>5</v>
      </c>
      <c r="B781" s="204" t="s">
        <v>155</v>
      </c>
      <c r="C781" s="221">
        <v>90594774</v>
      </c>
      <c r="D781" s="162">
        <v>10486.4754</v>
      </c>
      <c r="E781" s="146">
        <v>10729.777048515</v>
      </c>
      <c r="F781" s="149">
        <f t="shared" si="29"/>
        <v>1.023201470392521</v>
      </c>
      <c r="G781" s="31"/>
    </row>
    <row r="782" spans="1:7" ht="12.75" customHeight="1">
      <c r="A782" s="18">
        <v>6</v>
      </c>
      <c r="B782" s="204" t="s">
        <v>156</v>
      </c>
      <c r="C782" s="221">
        <v>25409781</v>
      </c>
      <c r="D782" s="162">
        <v>2886.8068</v>
      </c>
      <c r="E782" s="146">
        <v>3006.7086848125</v>
      </c>
      <c r="F782" s="149">
        <f t="shared" si="29"/>
        <v>1.0415344334135905</v>
      </c>
      <c r="G782" s="31"/>
    </row>
    <row r="783" spans="1:7" ht="12.75" customHeight="1">
      <c r="A783" s="18">
        <v>7</v>
      </c>
      <c r="B783" s="204" t="s">
        <v>157</v>
      </c>
      <c r="C783" s="221">
        <v>17240364</v>
      </c>
      <c r="D783" s="162">
        <v>2279.3432000000003</v>
      </c>
      <c r="E783" s="146">
        <v>2037.76528375</v>
      </c>
      <c r="F783" s="149">
        <f t="shared" si="29"/>
        <v>0.894014242238729</v>
      </c>
      <c r="G783" s="31"/>
    </row>
    <row r="784" spans="1:7" ht="12.75" customHeight="1">
      <c r="A784" s="18">
        <v>8</v>
      </c>
      <c r="B784" s="204" t="s">
        <v>158</v>
      </c>
      <c r="C784" s="221">
        <v>46192842</v>
      </c>
      <c r="D784" s="162">
        <v>5514.8256</v>
      </c>
      <c r="E784" s="146">
        <v>5590.5430246875</v>
      </c>
      <c r="F784" s="149">
        <f t="shared" si="29"/>
        <v>1.0137297949526274</v>
      </c>
      <c r="G784" s="31"/>
    </row>
    <row r="785" spans="1:7" ht="12.75" customHeight="1">
      <c r="A785" s="18">
        <v>9</v>
      </c>
      <c r="B785" s="204" t="s">
        <v>159</v>
      </c>
      <c r="C785" s="221">
        <v>46476423</v>
      </c>
      <c r="D785" s="162">
        <v>6066.8922</v>
      </c>
      <c r="E785" s="146">
        <v>5555.1512086875</v>
      </c>
      <c r="F785" s="149">
        <f t="shared" si="29"/>
        <v>0.9156502251164937</v>
      </c>
      <c r="G785" s="31"/>
    </row>
    <row r="786" spans="1:7" ht="12.75" customHeight="1">
      <c r="A786" s="18">
        <v>10</v>
      </c>
      <c r="B786" s="204" t="s">
        <v>160</v>
      </c>
      <c r="C786" s="221">
        <v>10216206</v>
      </c>
      <c r="D786" s="162">
        <v>1236.931</v>
      </c>
      <c r="E786" s="146">
        <v>1217.0560989374999</v>
      </c>
      <c r="F786" s="149">
        <f t="shared" si="29"/>
        <v>0.9839320858944435</v>
      </c>
      <c r="G786" s="31"/>
    </row>
    <row r="787" spans="1:7" ht="12.75" customHeight="1">
      <c r="A787" s="18">
        <v>11</v>
      </c>
      <c r="B787" s="204" t="s">
        <v>161</v>
      </c>
      <c r="C787" s="221">
        <v>25639416</v>
      </c>
      <c r="D787" s="162">
        <v>2998.568</v>
      </c>
      <c r="E787" s="146">
        <v>3075.0300620999997</v>
      </c>
      <c r="F787" s="149">
        <f t="shared" si="29"/>
        <v>1.025499525806985</v>
      </c>
      <c r="G787" s="31"/>
    </row>
    <row r="788" spans="1:7" ht="12.75" customHeight="1">
      <c r="A788" s="18">
        <v>12</v>
      </c>
      <c r="B788" s="204" t="s">
        <v>162</v>
      </c>
      <c r="C788" s="221">
        <v>47478798</v>
      </c>
      <c r="D788" s="162">
        <v>5728.7132</v>
      </c>
      <c r="E788" s="146">
        <v>5688.110557125001</v>
      </c>
      <c r="F788" s="149">
        <f t="shared" si="29"/>
        <v>0.9929124322587838</v>
      </c>
      <c r="G788" s="31"/>
    </row>
    <row r="789" spans="1:7" ht="12.75" customHeight="1">
      <c r="A789" s="18">
        <v>13</v>
      </c>
      <c r="B789" s="204" t="s">
        <v>163</v>
      </c>
      <c r="C789" s="221">
        <v>71633241</v>
      </c>
      <c r="D789" s="162">
        <v>8618.403</v>
      </c>
      <c r="E789" s="146">
        <v>8398.7834090625</v>
      </c>
      <c r="F789" s="149">
        <f t="shared" si="29"/>
        <v>0.9745173681321818</v>
      </c>
      <c r="G789" s="31"/>
    </row>
    <row r="790" spans="1:7" ht="12.75" customHeight="1">
      <c r="A790" s="18">
        <v>14</v>
      </c>
      <c r="B790" s="204" t="s">
        <v>164</v>
      </c>
      <c r="C790" s="221">
        <v>20137653</v>
      </c>
      <c r="D790" s="162">
        <v>2522.6002</v>
      </c>
      <c r="E790" s="146">
        <v>2415.9375130500002</v>
      </c>
      <c r="F790" s="149">
        <f t="shared" si="29"/>
        <v>0.9577171654271653</v>
      </c>
      <c r="G790" s="31"/>
    </row>
    <row r="791" spans="1:7" ht="12.75" customHeight="1">
      <c r="A791" s="18">
        <v>15</v>
      </c>
      <c r="B791" s="204" t="s">
        <v>165</v>
      </c>
      <c r="C791" s="221">
        <v>10848492</v>
      </c>
      <c r="D791" s="162">
        <v>2050.0796</v>
      </c>
      <c r="E791" s="146">
        <v>1237.0820316</v>
      </c>
      <c r="F791" s="149">
        <f t="shared" si="29"/>
        <v>0.6034312187682859</v>
      </c>
      <c r="G791" s="31"/>
    </row>
    <row r="792" spans="1:7" ht="12.75" customHeight="1">
      <c r="A792" s="18">
        <v>16</v>
      </c>
      <c r="B792" s="204" t="s">
        <v>166</v>
      </c>
      <c r="C792" s="221">
        <v>10566126</v>
      </c>
      <c r="D792" s="162">
        <v>1252.3937999999998</v>
      </c>
      <c r="E792" s="146">
        <v>1307.8937483999998</v>
      </c>
      <c r="F792" s="149">
        <f t="shared" si="29"/>
        <v>1.044315093543261</v>
      </c>
      <c r="G792" s="31"/>
    </row>
    <row r="793" spans="1:7" ht="12.75" customHeight="1">
      <c r="A793" s="18">
        <v>17</v>
      </c>
      <c r="B793" s="204" t="s">
        <v>167</v>
      </c>
      <c r="C793" s="221">
        <v>44760600</v>
      </c>
      <c r="D793" s="162">
        <v>5179.8643999999995</v>
      </c>
      <c r="E793" s="146">
        <v>5457.623380575</v>
      </c>
      <c r="F793" s="149">
        <f t="shared" si="29"/>
        <v>1.0536228285387164</v>
      </c>
      <c r="G793" s="31"/>
    </row>
    <row r="794" spans="1:7" ht="12.75" customHeight="1">
      <c r="A794" s="18">
        <v>18</v>
      </c>
      <c r="B794" s="204" t="s">
        <v>168</v>
      </c>
      <c r="C794" s="221">
        <v>32839506</v>
      </c>
      <c r="D794" s="162">
        <v>4413.9039999999995</v>
      </c>
      <c r="E794" s="146">
        <v>3930.8677378375005</v>
      </c>
      <c r="F794" s="149">
        <f t="shared" si="29"/>
        <v>0.8905648464120427</v>
      </c>
      <c r="G794" s="31"/>
    </row>
    <row r="795" spans="1:7" ht="12.75" customHeight="1">
      <c r="A795" s="18">
        <v>19</v>
      </c>
      <c r="B795" s="204" t="s">
        <v>169</v>
      </c>
      <c r="C795" s="221">
        <v>31266810</v>
      </c>
      <c r="D795" s="162">
        <v>3857.547</v>
      </c>
      <c r="E795" s="146">
        <v>3720.8207032499995</v>
      </c>
      <c r="F795" s="149">
        <f t="shared" si="29"/>
        <v>0.9645561553106157</v>
      </c>
      <c r="G795" s="31"/>
    </row>
    <row r="796" spans="1:7" ht="12.75" customHeight="1">
      <c r="A796" s="18">
        <v>20</v>
      </c>
      <c r="B796" s="204" t="s">
        <v>170</v>
      </c>
      <c r="C796" s="221">
        <v>34913754</v>
      </c>
      <c r="D796" s="162">
        <v>4375.4578</v>
      </c>
      <c r="E796" s="146">
        <v>4084.5579541875</v>
      </c>
      <c r="F796" s="149">
        <f t="shared" si="29"/>
        <v>0.9335155636028531</v>
      </c>
      <c r="G796" s="31"/>
    </row>
    <row r="797" spans="1:7" ht="12.75" customHeight="1">
      <c r="A797" s="18">
        <v>21</v>
      </c>
      <c r="B797" s="204" t="s">
        <v>171</v>
      </c>
      <c r="C797" s="221">
        <v>41568795</v>
      </c>
      <c r="D797" s="162">
        <v>5732.8052</v>
      </c>
      <c r="E797" s="146">
        <v>4640.5994029375</v>
      </c>
      <c r="F797" s="149">
        <f t="shared" si="29"/>
        <v>0.8094814390235168</v>
      </c>
      <c r="G797" s="31"/>
    </row>
    <row r="798" spans="1:7" ht="12.75" customHeight="1">
      <c r="A798" s="18">
        <v>22</v>
      </c>
      <c r="B798" s="204" t="s">
        <v>172</v>
      </c>
      <c r="C798" s="221">
        <v>25343199</v>
      </c>
      <c r="D798" s="162">
        <v>3415.8714</v>
      </c>
      <c r="E798" s="146">
        <v>2951.626840825</v>
      </c>
      <c r="F798" s="149">
        <f t="shared" si="29"/>
        <v>0.8640919095563726</v>
      </c>
      <c r="G798" s="31"/>
    </row>
    <row r="799" spans="1:7" ht="12.75" customHeight="1">
      <c r="A799" s="18">
        <v>23</v>
      </c>
      <c r="B799" s="204" t="s">
        <v>173</v>
      </c>
      <c r="C799" s="221">
        <v>32230062</v>
      </c>
      <c r="D799" s="162">
        <v>4742.1072</v>
      </c>
      <c r="E799" s="146">
        <v>3884.13501615</v>
      </c>
      <c r="F799" s="149">
        <f t="shared" si="29"/>
        <v>0.8190736422301882</v>
      </c>
      <c r="G799" s="31"/>
    </row>
    <row r="800" spans="1:7" ht="12.75" customHeight="1">
      <c r="A800" s="18">
        <v>24</v>
      </c>
      <c r="B800" s="204" t="s">
        <v>174</v>
      </c>
      <c r="C800" s="221">
        <v>29352942</v>
      </c>
      <c r="D800" s="162">
        <v>3472.4154</v>
      </c>
      <c r="E800" s="146">
        <v>3439.6686291</v>
      </c>
      <c r="F800" s="149">
        <f t="shared" si="29"/>
        <v>0.9905694546510767</v>
      </c>
      <c r="G800" s="31"/>
    </row>
    <row r="801" spans="1:7" ht="12.75" customHeight="1">
      <c r="A801" s="18">
        <v>25</v>
      </c>
      <c r="B801" s="204" t="s">
        <v>175</v>
      </c>
      <c r="C801" s="221">
        <v>14997231</v>
      </c>
      <c r="D801" s="162">
        <v>1923.5252</v>
      </c>
      <c r="E801" s="146">
        <v>1792.1882516562498</v>
      </c>
      <c r="F801" s="149">
        <f t="shared" si="29"/>
        <v>0.9317207030384888</v>
      </c>
      <c r="G801" s="31"/>
    </row>
    <row r="802" spans="1:7" ht="12.75" customHeight="1">
      <c r="A802" s="18">
        <v>26</v>
      </c>
      <c r="B802" s="204" t="s">
        <v>176</v>
      </c>
      <c r="C802" s="221">
        <v>17329059</v>
      </c>
      <c r="D802" s="162">
        <v>2202.6058</v>
      </c>
      <c r="E802" s="146">
        <v>1999.0687639125001</v>
      </c>
      <c r="F802" s="149">
        <f t="shared" si="29"/>
        <v>0.9075926177587021</v>
      </c>
      <c r="G802" s="31"/>
    </row>
    <row r="803" spans="1:8" ht="12.75" customHeight="1">
      <c r="A803" s="18">
        <v>27</v>
      </c>
      <c r="B803" s="204" t="s">
        <v>177</v>
      </c>
      <c r="C803" s="221">
        <v>26209980</v>
      </c>
      <c r="D803" s="162">
        <v>4067.696</v>
      </c>
      <c r="E803" s="146">
        <v>3087.8939216325</v>
      </c>
      <c r="F803" s="149">
        <f t="shared" si="29"/>
        <v>0.7591260314518342</v>
      </c>
      <c r="G803" s="31"/>
      <c r="H803" s="10" t="s">
        <v>12</v>
      </c>
    </row>
    <row r="804" spans="1:7" ht="12.75" customHeight="1">
      <c r="A804" s="18">
        <v>28</v>
      </c>
      <c r="B804" s="204" t="s">
        <v>178</v>
      </c>
      <c r="C804" s="221">
        <v>15237801</v>
      </c>
      <c r="D804" s="162">
        <v>1776.7278000000001</v>
      </c>
      <c r="E804" s="146">
        <v>1834.244514</v>
      </c>
      <c r="F804" s="149">
        <f t="shared" si="29"/>
        <v>1.0323722710929608</v>
      </c>
      <c r="G804" s="31"/>
    </row>
    <row r="805" spans="1:7" ht="12.75" customHeight="1">
      <c r="A805" s="18">
        <v>29</v>
      </c>
      <c r="B805" s="204" t="s">
        <v>179</v>
      </c>
      <c r="C805" s="221">
        <v>27457299</v>
      </c>
      <c r="D805" s="162">
        <v>3516.9748</v>
      </c>
      <c r="E805" s="146">
        <v>3192.6493735125005</v>
      </c>
      <c r="F805" s="149">
        <f t="shared" si="29"/>
        <v>0.9077828403867154</v>
      </c>
      <c r="G805" s="31"/>
    </row>
    <row r="806" spans="1:7" ht="12.75" customHeight="1">
      <c r="A806" s="18">
        <v>30</v>
      </c>
      <c r="B806" s="204" t="s">
        <v>180</v>
      </c>
      <c r="C806" s="221">
        <v>12745350</v>
      </c>
      <c r="D806" s="162">
        <v>1384.336</v>
      </c>
      <c r="E806" s="146">
        <v>1534.9367433375</v>
      </c>
      <c r="F806" s="149">
        <f t="shared" si="29"/>
        <v>1.1087891547554207</v>
      </c>
      <c r="G806" s="31"/>
    </row>
    <row r="807" spans="1:7" ht="12.75" customHeight="1">
      <c r="A807" s="18">
        <v>31</v>
      </c>
      <c r="B807" s="204" t="s">
        <v>181</v>
      </c>
      <c r="C807" s="221">
        <v>21267360</v>
      </c>
      <c r="D807" s="162">
        <v>2464.1403999999998</v>
      </c>
      <c r="E807" s="146">
        <v>2596.8017030624997</v>
      </c>
      <c r="F807" s="149">
        <f t="shared" si="29"/>
        <v>1.05383674690878</v>
      </c>
      <c r="G807" s="31"/>
    </row>
    <row r="808" spans="1:8" ht="12.75" customHeight="1">
      <c r="A808" s="18">
        <v>32</v>
      </c>
      <c r="B808" s="204" t="s">
        <v>182</v>
      </c>
      <c r="C808" s="221">
        <v>30074166</v>
      </c>
      <c r="D808" s="162">
        <v>3488.8516</v>
      </c>
      <c r="E808" s="146">
        <v>3558.5591068300005</v>
      </c>
      <c r="F808" s="149">
        <f t="shared" si="29"/>
        <v>1.019980072190517</v>
      </c>
      <c r="G808" s="31" t="s">
        <v>12</v>
      </c>
      <c r="H808" s="10" t="s">
        <v>12</v>
      </c>
    </row>
    <row r="809" spans="1:7" ht="12.75" customHeight="1">
      <c r="A809" s="18">
        <v>33</v>
      </c>
      <c r="B809" s="204" t="s">
        <v>183</v>
      </c>
      <c r="C809" s="221">
        <v>16336161</v>
      </c>
      <c r="D809" s="162">
        <v>1950.3216</v>
      </c>
      <c r="E809" s="146">
        <v>1933.1581408875002</v>
      </c>
      <c r="F809" s="149">
        <f t="shared" si="29"/>
        <v>0.9911996774724231</v>
      </c>
      <c r="G809" s="31"/>
    </row>
    <row r="810" spans="1:7" ht="12.75" customHeight="1">
      <c r="A810" s="34"/>
      <c r="B810" s="1" t="s">
        <v>27</v>
      </c>
      <c r="C810" s="218">
        <v>1044664047</v>
      </c>
      <c r="D810" s="163">
        <v>130433.95079999999</v>
      </c>
      <c r="E810" s="147">
        <v>123851.04791887876</v>
      </c>
      <c r="F810" s="148">
        <f t="shared" si="29"/>
        <v>0.9495307560589414</v>
      </c>
      <c r="G810" s="31"/>
    </row>
    <row r="811" spans="1:7" ht="6.75" customHeight="1">
      <c r="A811" s="97"/>
      <c r="B811" s="73"/>
      <c r="C811" s="74"/>
      <c r="D811" s="74"/>
      <c r="E811" s="75"/>
      <c r="F811" s="76"/>
      <c r="G811" s="77"/>
    </row>
    <row r="812" spans="1:8" ht="14.25">
      <c r="A812" s="47" t="s">
        <v>223</v>
      </c>
      <c r="B812" s="48"/>
      <c r="C812" s="48"/>
      <c r="D812" s="48"/>
      <c r="E812" s="48"/>
      <c r="F812" s="48"/>
      <c r="G812" s="48"/>
      <c r="H812" s="48"/>
    </row>
    <row r="813" spans="2:8" ht="11.25" customHeight="1">
      <c r="B813" s="48"/>
      <c r="C813" s="48"/>
      <c r="D813" s="48"/>
      <c r="E813" s="48"/>
      <c r="F813" s="48"/>
      <c r="G813" s="48"/>
      <c r="H813" s="48"/>
    </row>
    <row r="814" spans="2:8" ht="14.25" customHeight="1">
      <c r="B814" s="48"/>
      <c r="C814" s="48"/>
      <c r="D814" s="48"/>
      <c r="F814" s="59" t="s">
        <v>123</v>
      </c>
      <c r="G814" s="48"/>
      <c r="H814" s="48"/>
    </row>
    <row r="815" spans="1:6" ht="57.75" customHeight="1">
      <c r="A815" s="88" t="s">
        <v>30</v>
      </c>
      <c r="B815" s="88" t="s">
        <v>31</v>
      </c>
      <c r="C815" s="128" t="s">
        <v>222</v>
      </c>
      <c r="D815" s="128" t="s">
        <v>68</v>
      </c>
      <c r="E815" s="128" t="s">
        <v>69</v>
      </c>
      <c r="F815" s="88" t="s">
        <v>67</v>
      </c>
    </row>
    <row r="816" spans="1:6" ht="15" customHeight="1">
      <c r="A816" s="49">
        <v>1</v>
      </c>
      <c r="B816" s="49">
        <v>2</v>
      </c>
      <c r="C816" s="50">
        <v>3</v>
      </c>
      <c r="D816" s="50">
        <v>4</v>
      </c>
      <c r="E816" s="50">
        <v>5</v>
      </c>
      <c r="F816" s="49">
        <v>6</v>
      </c>
    </row>
    <row r="817" spans="1:7" ht="12.75" customHeight="1">
      <c r="A817" s="18">
        <v>1</v>
      </c>
      <c r="B817" s="204" t="s">
        <v>151</v>
      </c>
      <c r="C817" s="221">
        <v>63397728</v>
      </c>
      <c r="D817" s="159">
        <v>2539.882539291727</v>
      </c>
      <c r="E817" s="159">
        <v>2539.882539291727</v>
      </c>
      <c r="F817" s="164">
        <f aca="true" t="shared" si="30" ref="F817:F850">E817/D817</f>
        <v>1</v>
      </c>
      <c r="G817" s="31"/>
    </row>
    <row r="818" spans="1:7" ht="12.75" customHeight="1">
      <c r="A818" s="18">
        <v>2</v>
      </c>
      <c r="B818" s="204" t="s">
        <v>152</v>
      </c>
      <c r="C818" s="221">
        <v>23768559</v>
      </c>
      <c r="D818" s="159">
        <v>1214.3557272316602</v>
      </c>
      <c r="E818" s="159">
        <v>1214.3557272316602</v>
      </c>
      <c r="F818" s="164">
        <f t="shared" si="30"/>
        <v>1</v>
      </c>
      <c r="G818" s="31"/>
    </row>
    <row r="819" spans="1:7" ht="12.75" customHeight="1">
      <c r="A819" s="18">
        <v>3</v>
      </c>
      <c r="B819" s="204" t="s">
        <v>153</v>
      </c>
      <c r="C819" s="221">
        <v>42490494</v>
      </c>
      <c r="D819" s="159">
        <v>2366.529970201039</v>
      </c>
      <c r="E819" s="159">
        <v>2366.529970201039</v>
      </c>
      <c r="F819" s="164">
        <f t="shared" si="30"/>
        <v>1</v>
      </c>
      <c r="G819" s="31"/>
    </row>
    <row r="820" spans="1:7" ht="12.75" customHeight="1">
      <c r="A820" s="18">
        <v>4</v>
      </c>
      <c r="B820" s="204" t="s">
        <v>154</v>
      </c>
      <c r="C820" s="221">
        <v>38643075</v>
      </c>
      <c r="D820" s="159">
        <v>2002.5839520039447</v>
      </c>
      <c r="E820" s="159">
        <v>2002.5839520039447</v>
      </c>
      <c r="F820" s="164">
        <f t="shared" si="30"/>
        <v>1</v>
      </c>
      <c r="G820" s="31"/>
    </row>
    <row r="821" spans="1:7" ht="12.75" customHeight="1">
      <c r="A821" s="18">
        <v>5</v>
      </c>
      <c r="B821" s="204" t="s">
        <v>155</v>
      </c>
      <c r="C821" s="221">
        <v>90594774</v>
      </c>
      <c r="D821" s="159">
        <v>4206.528595755415</v>
      </c>
      <c r="E821" s="159">
        <v>4206.528595755415</v>
      </c>
      <c r="F821" s="164">
        <f t="shared" si="30"/>
        <v>1</v>
      </c>
      <c r="G821" s="31"/>
    </row>
    <row r="822" spans="1:10" ht="12.75" customHeight="1">
      <c r="A822" s="18">
        <v>6</v>
      </c>
      <c r="B822" s="204" t="s">
        <v>156</v>
      </c>
      <c r="C822" s="221">
        <v>25409781</v>
      </c>
      <c r="D822" s="159">
        <v>1237.8215692566791</v>
      </c>
      <c r="E822" s="159">
        <v>1237.8215692566791</v>
      </c>
      <c r="F822" s="164">
        <f t="shared" si="30"/>
        <v>1</v>
      </c>
      <c r="G822" s="31"/>
      <c r="J822" s="10" t="s">
        <v>12</v>
      </c>
    </row>
    <row r="823" spans="1:7" ht="12.75" customHeight="1">
      <c r="A823" s="18">
        <v>7</v>
      </c>
      <c r="B823" s="204" t="s">
        <v>157</v>
      </c>
      <c r="C823" s="221">
        <v>17240364</v>
      </c>
      <c r="D823" s="159">
        <v>838.8521693936066</v>
      </c>
      <c r="E823" s="159">
        <v>838.8521693936066</v>
      </c>
      <c r="F823" s="164">
        <f t="shared" si="30"/>
        <v>1</v>
      </c>
      <c r="G823" s="31"/>
    </row>
    <row r="824" spans="1:7" ht="12.75" customHeight="1">
      <c r="A824" s="18">
        <v>8</v>
      </c>
      <c r="B824" s="204" t="s">
        <v>158</v>
      </c>
      <c r="C824" s="221">
        <v>46192842</v>
      </c>
      <c r="D824" s="159">
        <v>2193.5051921243603</v>
      </c>
      <c r="E824" s="159">
        <v>2193.5051921243603</v>
      </c>
      <c r="F824" s="164">
        <f t="shared" si="30"/>
        <v>1</v>
      </c>
      <c r="G824" s="31"/>
    </row>
    <row r="825" spans="1:7" ht="12.75" customHeight="1">
      <c r="A825" s="18">
        <v>9</v>
      </c>
      <c r="B825" s="204" t="s">
        <v>159</v>
      </c>
      <c r="C825" s="221">
        <v>46476423</v>
      </c>
      <c r="D825" s="159">
        <v>2170.59319756467</v>
      </c>
      <c r="E825" s="159">
        <v>2170.59319756467</v>
      </c>
      <c r="F825" s="164">
        <f t="shared" si="30"/>
        <v>1</v>
      </c>
      <c r="G825" s="31"/>
    </row>
    <row r="826" spans="1:7" ht="12.75" customHeight="1">
      <c r="A826" s="18">
        <v>10</v>
      </c>
      <c r="B826" s="204" t="s">
        <v>160</v>
      </c>
      <c r="C826" s="221">
        <v>10216206</v>
      </c>
      <c r="D826" s="159">
        <v>487.95996962471986</v>
      </c>
      <c r="E826" s="159">
        <v>487.95996962471986</v>
      </c>
      <c r="F826" s="164">
        <f t="shared" si="30"/>
        <v>1</v>
      </c>
      <c r="G826" s="31"/>
    </row>
    <row r="827" spans="1:7" ht="12.75" customHeight="1">
      <c r="A827" s="18">
        <v>11</v>
      </c>
      <c r="B827" s="204" t="s">
        <v>161</v>
      </c>
      <c r="C827" s="221">
        <v>25639416</v>
      </c>
      <c r="D827" s="159">
        <v>1536.6504346910856</v>
      </c>
      <c r="E827" s="159">
        <v>1536.6504346910856</v>
      </c>
      <c r="F827" s="164">
        <f t="shared" si="30"/>
        <v>1</v>
      </c>
      <c r="G827" s="31"/>
    </row>
    <row r="828" spans="1:7" ht="12.75" customHeight="1">
      <c r="A828" s="18">
        <v>12</v>
      </c>
      <c r="B828" s="204" t="s">
        <v>162</v>
      </c>
      <c r="C828" s="221">
        <v>47478798</v>
      </c>
      <c r="D828" s="159">
        <v>2063.522837352821</v>
      </c>
      <c r="E828" s="159">
        <v>2063.522837352821</v>
      </c>
      <c r="F828" s="164">
        <f t="shared" si="30"/>
        <v>1</v>
      </c>
      <c r="G828" s="31"/>
    </row>
    <row r="829" spans="1:7" ht="12.75" customHeight="1">
      <c r="A829" s="18">
        <v>13</v>
      </c>
      <c r="B829" s="204" t="s">
        <v>163</v>
      </c>
      <c r="C829" s="221">
        <v>71633241</v>
      </c>
      <c r="D829" s="159">
        <v>3527.3628496568053</v>
      </c>
      <c r="E829" s="159">
        <v>3527.3628496568053</v>
      </c>
      <c r="F829" s="164">
        <f t="shared" si="30"/>
        <v>1</v>
      </c>
      <c r="G829" s="31"/>
    </row>
    <row r="830" spans="1:7" ht="12.75" customHeight="1">
      <c r="A830" s="18">
        <v>14</v>
      </c>
      <c r="B830" s="204" t="s">
        <v>164</v>
      </c>
      <c r="C830" s="221">
        <v>20137653</v>
      </c>
      <c r="D830" s="159">
        <v>892.6712982703391</v>
      </c>
      <c r="E830" s="159">
        <v>892.6712982703391</v>
      </c>
      <c r="F830" s="164">
        <f t="shared" si="30"/>
        <v>1</v>
      </c>
      <c r="G830" s="31"/>
    </row>
    <row r="831" spans="1:7" ht="12.75" customHeight="1">
      <c r="A831" s="18">
        <v>15</v>
      </c>
      <c r="B831" s="204" t="s">
        <v>165</v>
      </c>
      <c r="C831" s="221">
        <v>10848492</v>
      </c>
      <c r="D831" s="159">
        <v>732.5804575633884</v>
      </c>
      <c r="E831" s="159">
        <v>732.5804575633884</v>
      </c>
      <c r="F831" s="164">
        <f t="shared" si="30"/>
        <v>1</v>
      </c>
      <c r="G831" s="31"/>
    </row>
    <row r="832" spans="1:7" ht="12.75" customHeight="1">
      <c r="A832" s="18">
        <v>16</v>
      </c>
      <c r="B832" s="204" t="s">
        <v>166</v>
      </c>
      <c r="C832" s="221">
        <v>10566126</v>
      </c>
      <c r="D832" s="159">
        <v>410.1241471439007</v>
      </c>
      <c r="E832" s="159">
        <v>410.1241471439007</v>
      </c>
      <c r="F832" s="164">
        <f t="shared" si="30"/>
        <v>1</v>
      </c>
      <c r="G832" s="31"/>
    </row>
    <row r="833" spans="1:7" ht="12.75" customHeight="1">
      <c r="A833" s="18">
        <v>17</v>
      </c>
      <c r="B833" s="204" t="s">
        <v>167</v>
      </c>
      <c r="C833" s="221">
        <v>44760600</v>
      </c>
      <c r="D833" s="159">
        <v>2011.3618292021924</v>
      </c>
      <c r="E833" s="159">
        <v>2011.3618292021924</v>
      </c>
      <c r="F833" s="164">
        <f t="shared" si="30"/>
        <v>1</v>
      </c>
      <c r="G833" s="31"/>
    </row>
    <row r="834" spans="1:7" ht="12.75" customHeight="1">
      <c r="A834" s="18">
        <v>18</v>
      </c>
      <c r="B834" s="204" t="s">
        <v>168</v>
      </c>
      <c r="C834" s="221">
        <v>32839506</v>
      </c>
      <c r="D834" s="159">
        <v>1719.546012532373</v>
      </c>
      <c r="E834" s="159">
        <v>1719.546012532373</v>
      </c>
      <c r="F834" s="164">
        <f t="shared" si="30"/>
        <v>1</v>
      </c>
      <c r="G834" s="31"/>
    </row>
    <row r="835" spans="1:8" ht="12.75" customHeight="1">
      <c r="A835" s="18">
        <v>19</v>
      </c>
      <c r="B835" s="204" t="s">
        <v>169</v>
      </c>
      <c r="C835" s="221">
        <v>31266810</v>
      </c>
      <c r="D835" s="159">
        <v>1436.7910752055982</v>
      </c>
      <c r="E835" s="159">
        <v>1436.7910752055982</v>
      </c>
      <c r="F835" s="164">
        <f t="shared" si="30"/>
        <v>1</v>
      </c>
      <c r="G835" s="31"/>
      <c r="H835" s="10" t="s">
        <v>12</v>
      </c>
    </row>
    <row r="836" spans="1:7" ht="12.75" customHeight="1">
      <c r="A836" s="18">
        <v>20</v>
      </c>
      <c r="B836" s="204" t="s">
        <v>170</v>
      </c>
      <c r="C836" s="221">
        <v>34913754</v>
      </c>
      <c r="D836" s="159">
        <v>1519.166483412595</v>
      </c>
      <c r="E836" s="159">
        <v>1519.166483412595</v>
      </c>
      <c r="F836" s="164">
        <f t="shared" si="30"/>
        <v>1</v>
      </c>
      <c r="G836" s="31"/>
    </row>
    <row r="837" spans="1:7" ht="12.75" customHeight="1">
      <c r="A837" s="18">
        <v>21</v>
      </c>
      <c r="B837" s="204" t="s">
        <v>171</v>
      </c>
      <c r="C837" s="221">
        <v>41568795</v>
      </c>
      <c r="D837" s="159">
        <v>1561.4663082427182</v>
      </c>
      <c r="E837" s="159">
        <v>1561.4663082427182</v>
      </c>
      <c r="F837" s="164">
        <f t="shared" si="30"/>
        <v>1</v>
      </c>
      <c r="G837" s="31"/>
    </row>
    <row r="838" spans="1:7" ht="12.75" customHeight="1">
      <c r="A838" s="18">
        <v>22</v>
      </c>
      <c r="B838" s="204" t="s">
        <v>172</v>
      </c>
      <c r="C838" s="221">
        <v>25343199</v>
      </c>
      <c r="D838" s="159">
        <v>1440.5242825686732</v>
      </c>
      <c r="E838" s="159">
        <v>1440.5242825686732</v>
      </c>
      <c r="F838" s="164">
        <f t="shared" si="30"/>
        <v>1</v>
      </c>
      <c r="G838" s="31"/>
    </row>
    <row r="839" spans="1:7" ht="12.75" customHeight="1">
      <c r="A839" s="18">
        <v>23</v>
      </c>
      <c r="B839" s="204" t="s">
        <v>173</v>
      </c>
      <c r="C839" s="221">
        <v>32230062</v>
      </c>
      <c r="D839" s="159">
        <v>2080.458945675932</v>
      </c>
      <c r="E839" s="159">
        <v>2080.458945675932</v>
      </c>
      <c r="F839" s="164">
        <f t="shared" si="30"/>
        <v>1</v>
      </c>
      <c r="G839" s="31"/>
    </row>
    <row r="840" spans="1:7" ht="12.75" customHeight="1">
      <c r="A840" s="18">
        <v>24</v>
      </c>
      <c r="B840" s="204" t="s">
        <v>174</v>
      </c>
      <c r="C840" s="221">
        <v>29352942</v>
      </c>
      <c r="D840" s="159">
        <v>1087.3603818592492</v>
      </c>
      <c r="E840" s="159">
        <v>1087.3603818592492</v>
      </c>
      <c r="F840" s="164">
        <f t="shared" si="30"/>
        <v>1</v>
      </c>
      <c r="G840" s="31"/>
    </row>
    <row r="841" spans="1:7" ht="12.75" customHeight="1">
      <c r="A841" s="18">
        <v>25</v>
      </c>
      <c r="B841" s="204" t="s">
        <v>175</v>
      </c>
      <c r="C841" s="221">
        <v>14997231</v>
      </c>
      <c r="D841" s="159">
        <v>831.7104952513564</v>
      </c>
      <c r="E841" s="159">
        <v>831.7104952513564</v>
      </c>
      <c r="F841" s="164">
        <f t="shared" si="30"/>
        <v>1</v>
      </c>
      <c r="G841" s="31"/>
    </row>
    <row r="842" spans="1:7" ht="12.75" customHeight="1">
      <c r="A842" s="18">
        <v>26</v>
      </c>
      <c r="B842" s="204" t="s">
        <v>176</v>
      </c>
      <c r="C842" s="221">
        <v>17329059</v>
      </c>
      <c r="D842" s="159">
        <v>894.3051920045496</v>
      </c>
      <c r="E842" s="159">
        <v>894.3051920045496</v>
      </c>
      <c r="F842" s="164">
        <f t="shared" si="30"/>
        <v>1</v>
      </c>
      <c r="G842" s="31"/>
    </row>
    <row r="843" spans="1:7" ht="12.75" customHeight="1">
      <c r="A843" s="18">
        <v>27</v>
      </c>
      <c r="B843" s="204" t="s">
        <v>177</v>
      </c>
      <c r="C843" s="221">
        <v>26209980</v>
      </c>
      <c r="D843" s="159">
        <v>1533.3974414173583</v>
      </c>
      <c r="E843" s="159">
        <v>1533.3974414173583</v>
      </c>
      <c r="F843" s="164">
        <f t="shared" si="30"/>
        <v>1</v>
      </c>
      <c r="G843" s="31"/>
    </row>
    <row r="844" spans="1:7" ht="12.75" customHeight="1">
      <c r="A844" s="18">
        <v>28</v>
      </c>
      <c r="B844" s="204" t="s">
        <v>178</v>
      </c>
      <c r="C844" s="221">
        <v>15237801</v>
      </c>
      <c r="D844" s="159">
        <v>761.0305100041861</v>
      </c>
      <c r="E844" s="159">
        <v>761.0305100041861</v>
      </c>
      <c r="F844" s="164">
        <f t="shared" si="30"/>
        <v>1</v>
      </c>
      <c r="G844" s="31"/>
    </row>
    <row r="845" spans="1:7" ht="12.75" customHeight="1">
      <c r="A845" s="18">
        <v>29</v>
      </c>
      <c r="B845" s="204" t="s">
        <v>179</v>
      </c>
      <c r="C845" s="221">
        <v>27457299</v>
      </c>
      <c r="D845" s="159">
        <v>1348.9180159531597</v>
      </c>
      <c r="E845" s="159">
        <v>1348.9180159531597</v>
      </c>
      <c r="F845" s="164">
        <f t="shared" si="30"/>
        <v>1</v>
      </c>
      <c r="G845" s="31"/>
    </row>
    <row r="846" spans="1:7" ht="12.75" customHeight="1">
      <c r="A846" s="18">
        <v>30</v>
      </c>
      <c r="B846" s="204" t="s">
        <v>180</v>
      </c>
      <c r="C846" s="221">
        <v>12745350</v>
      </c>
      <c r="D846" s="159">
        <v>611.2427006230805</v>
      </c>
      <c r="E846" s="159">
        <v>611.2427006230805</v>
      </c>
      <c r="F846" s="164">
        <f t="shared" si="30"/>
        <v>1</v>
      </c>
      <c r="G846" s="31" t="s">
        <v>12</v>
      </c>
    </row>
    <row r="847" spans="1:7" ht="12.75" customHeight="1">
      <c r="A847" s="18">
        <v>31</v>
      </c>
      <c r="B847" s="204" t="s">
        <v>181</v>
      </c>
      <c r="C847" s="221">
        <v>21267360</v>
      </c>
      <c r="D847" s="159">
        <v>1070.4399137183009</v>
      </c>
      <c r="E847" s="159">
        <v>1070.4399137183009</v>
      </c>
      <c r="F847" s="164">
        <f t="shared" si="30"/>
        <v>1</v>
      </c>
      <c r="G847" s="31"/>
    </row>
    <row r="848" spans="1:7" ht="12.75" customHeight="1">
      <c r="A848" s="18">
        <v>32</v>
      </c>
      <c r="B848" s="204" t="s">
        <v>182</v>
      </c>
      <c r="C848" s="221">
        <v>30074166</v>
      </c>
      <c r="D848" s="159">
        <v>1393.846234000941</v>
      </c>
      <c r="E848" s="159">
        <v>1393.846234000941</v>
      </c>
      <c r="F848" s="164">
        <f t="shared" si="30"/>
        <v>1</v>
      </c>
      <c r="G848" s="31"/>
    </row>
    <row r="849" spans="1:7" ht="12.75" customHeight="1">
      <c r="A849" s="18">
        <v>33</v>
      </c>
      <c r="B849" s="204" t="s">
        <v>183</v>
      </c>
      <c r="C849" s="221">
        <v>16336161</v>
      </c>
      <c r="D849" s="159">
        <v>969.9892796375791</v>
      </c>
      <c r="E849" s="159">
        <v>969.9892796375791</v>
      </c>
      <c r="F849" s="164">
        <f t="shared" si="30"/>
        <v>1</v>
      </c>
      <c r="G849" s="31"/>
    </row>
    <row r="850" spans="1:8" ht="12.75" customHeight="1">
      <c r="A850" s="34"/>
      <c r="B850" s="1" t="s">
        <v>27</v>
      </c>
      <c r="C850" s="218">
        <v>1044664047</v>
      </c>
      <c r="D850" s="160">
        <v>50693.08000843601</v>
      </c>
      <c r="E850" s="160">
        <v>50693.08000843601</v>
      </c>
      <c r="F850" s="148">
        <f t="shared" si="30"/>
        <v>1</v>
      </c>
      <c r="G850" s="31"/>
      <c r="H850" s="10" t="s">
        <v>12</v>
      </c>
    </row>
    <row r="851" spans="1:8" ht="13.5" customHeight="1">
      <c r="A851" s="72"/>
      <c r="B851" s="73"/>
      <c r="C851" s="74"/>
      <c r="D851" s="74"/>
      <c r="E851" s="75"/>
      <c r="F851" s="76"/>
      <c r="G851" s="77"/>
      <c r="H851" s="10" t="s">
        <v>12</v>
      </c>
    </row>
    <row r="852" spans="1:7" ht="13.5" customHeight="1">
      <c r="A852" s="47" t="s">
        <v>70</v>
      </c>
      <c r="B852" s="101"/>
      <c r="C852" s="101"/>
      <c r="D852" s="102"/>
      <c r="E852" s="102"/>
      <c r="F852" s="102"/>
      <c r="G852" s="102"/>
    </row>
    <row r="853" spans="1:7" ht="13.5" customHeight="1">
      <c r="A853" s="101"/>
      <c r="B853" s="101"/>
      <c r="C853" s="101"/>
      <c r="D853" s="102"/>
      <c r="E853" s="102"/>
      <c r="F853" s="102"/>
      <c r="G853" s="102"/>
    </row>
    <row r="854" spans="1:7" ht="13.5" customHeight="1">
      <c r="A854" s="47" t="s">
        <v>145</v>
      </c>
      <c r="B854" s="101"/>
      <c r="C854" s="101"/>
      <c r="D854" s="102"/>
      <c r="E854" s="102"/>
      <c r="F854" s="102"/>
      <c r="G854" s="102"/>
    </row>
    <row r="855" spans="1:7" ht="13.5" customHeight="1">
      <c r="A855" s="47" t="s">
        <v>207</v>
      </c>
      <c r="B855" s="101"/>
      <c r="C855" s="101"/>
      <c r="D855" s="102"/>
      <c r="E855" s="102"/>
      <c r="F855" s="102"/>
      <c r="G855" s="102"/>
    </row>
    <row r="856" spans="1:8" ht="36.75" customHeight="1">
      <c r="A856" s="88" t="s">
        <v>37</v>
      </c>
      <c r="B856" s="88" t="s">
        <v>38</v>
      </c>
      <c r="C856" s="88" t="s">
        <v>144</v>
      </c>
      <c r="D856" s="88" t="s">
        <v>114</v>
      </c>
      <c r="E856" s="88" t="s">
        <v>116</v>
      </c>
      <c r="F856" s="178"/>
      <c r="G856" s="104"/>
      <c r="H856" s="10" t="s">
        <v>12</v>
      </c>
    </row>
    <row r="857" spans="1:7" ht="14.25">
      <c r="A857" s="103">
        <v>1</v>
      </c>
      <c r="B857" s="103">
        <v>2</v>
      </c>
      <c r="C857" s="103">
        <v>3</v>
      </c>
      <c r="D857" s="103">
        <v>4</v>
      </c>
      <c r="E857" s="103" t="s">
        <v>115</v>
      </c>
      <c r="F857" s="175"/>
      <c r="G857" s="175"/>
    </row>
    <row r="858" spans="1:7" ht="12.75" customHeight="1">
      <c r="A858" s="18">
        <v>1</v>
      </c>
      <c r="B858" s="204" t="s">
        <v>151</v>
      </c>
      <c r="C858" s="176">
        <v>3699</v>
      </c>
      <c r="D858" s="176">
        <v>3699</v>
      </c>
      <c r="E858" s="176">
        <f>D858-C858</f>
        <v>0</v>
      </c>
      <c r="F858" s="179"/>
      <c r="G858" s="42"/>
    </row>
    <row r="859" spans="1:7" ht="12.75" customHeight="1">
      <c r="A859" s="18">
        <v>2</v>
      </c>
      <c r="B859" s="204" t="s">
        <v>152</v>
      </c>
      <c r="C859" s="176">
        <v>2377</v>
      </c>
      <c r="D859" s="176">
        <v>2377</v>
      </c>
      <c r="E859" s="176">
        <f aca="true" t="shared" si="31" ref="E859:E891">D859-C859</f>
        <v>0</v>
      </c>
      <c r="F859" s="179"/>
      <c r="G859" s="42"/>
    </row>
    <row r="860" spans="1:7" ht="12.75" customHeight="1">
      <c r="A860" s="18">
        <v>3</v>
      </c>
      <c r="B860" s="204" t="s">
        <v>153</v>
      </c>
      <c r="C860" s="176">
        <v>4390</v>
      </c>
      <c r="D860" s="176">
        <v>4390</v>
      </c>
      <c r="E860" s="176">
        <f t="shared" si="31"/>
        <v>0</v>
      </c>
      <c r="F860" s="179"/>
      <c r="G860" s="42"/>
    </row>
    <row r="861" spans="1:7" ht="12.75" customHeight="1">
      <c r="A861" s="18">
        <v>4</v>
      </c>
      <c r="B861" s="204" t="s">
        <v>154</v>
      </c>
      <c r="C861" s="176">
        <v>3445</v>
      </c>
      <c r="D861" s="176">
        <v>3445</v>
      </c>
      <c r="E861" s="176">
        <f t="shared" si="31"/>
        <v>0</v>
      </c>
      <c r="F861" s="179"/>
      <c r="G861" s="42"/>
    </row>
    <row r="862" spans="1:7" ht="12.75" customHeight="1">
      <c r="A862" s="18">
        <v>5</v>
      </c>
      <c r="B862" s="204" t="s">
        <v>155</v>
      </c>
      <c r="C862" s="176">
        <v>7608</v>
      </c>
      <c r="D862" s="176">
        <v>7608</v>
      </c>
      <c r="E862" s="176">
        <f t="shared" si="31"/>
        <v>0</v>
      </c>
      <c r="F862" s="179"/>
      <c r="G862" s="42"/>
    </row>
    <row r="863" spans="1:7" ht="12.75" customHeight="1">
      <c r="A863" s="18">
        <v>6</v>
      </c>
      <c r="B863" s="204" t="s">
        <v>156</v>
      </c>
      <c r="C863" s="176">
        <v>2923</v>
      </c>
      <c r="D863" s="176">
        <v>2923</v>
      </c>
      <c r="E863" s="176">
        <f t="shared" si="31"/>
        <v>0</v>
      </c>
      <c r="F863" s="179"/>
      <c r="G863" s="42"/>
    </row>
    <row r="864" spans="1:7" ht="12.75" customHeight="1">
      <c r="A864" s="18">
        <v>7</v>
      </c>
      <c r="B864" s="204" t="s">
        <v>157</v>
      </c>
      <c r="C864" s="176">
        <v>2070</v>
      </c>
      <c r="D864" s="176">
        <v>2070</v>
      </c>
      <c r="E864" s="176">
        <f t="shared" si="31"/>
        <v>0</v>
      </c>
      <c r="F864" s="179"/>
      <c r="G864" s="42"/>
    </row>
    <row r="865" spans="1:7" ht="12.75" customHeight="1">
      <c r="A865" s="18">
        <v>8</v>
      </c>
      <c r="B865" s="204" t="s">
        <v>158</v>
      </c>
      <c r="C865" s="176">
        <v>3051</v>
      </c>
      <c r="D865" s="176">
        <v>3051</v>
      </c>
      <c r="E865" s="176">
        <f t="shared" si="31"/>
        <v>0</v>
      </c>
      <c r="F865" s="179"/>
      <c r="G865" s="42"/>
    </row>
    <row r="866" spans="1:7" ht="12.75" customHeight="1">
      <c r="A866" s="18">
        <v>9</v>
      </c>
      <c r="B866" s="204" t="s">
        <v>159</v>
      </c>
      <c r="C866" s="176">
        <v>5272</v>
      </c>
      <c r="D866" s="176">
        <v>5272</v>
      </c>
      <c r="E866" s="176">
        <f t="shared" si="31"/>
        <v>0</v>
      </c>
      <c r="F866" s="179"/>
      <c r="G866" s="42"/>
    </row>
    <row r="867" spans="1:7" ht="12.75" customHeight="1">
      <c r="A867" s="18">
        <v>10</v>
      </c>
      <c r="B867" s="204" t="s">
        <v>160</v>
      </c>
      <c r="C867" s="176">
        <v>1221</v>
      </c>
      <c r="D867" s="176">
        <v>1221</v>
      </c>
      <c r="E867" s="176">
        <f t="shared" si="31"/>
        <v>0</v>
      </c>
      <c r="F867" s="179"/>
      <c r="G867" s="42"/>
    </row>
    <row r="868" spans="1:7" ht="12.75" customHeight="1">
      <c r="A868" s="18">
        <v>11</v>
      </c>
      <c r="B868" s="204" t="s">
        <v>161</v>
      </c>
      <c r="C868" s="176">
        <v>1165</v>
      </c>
      <c r="D868" s="176">
        <v>1165</v>
      </c>
      <c r="E868" s="176">
        <f t="shared" si="31"/>
        <v>0</v>
      </c>
      <c r="F868" s="179"/>
      <c r="G868" s="42"/>
    </row>
    <row r="869" spans="1:7" ht="12.75" customHeight="1">
      <c r="A869" s="18">
        <v>12</v>
      </c>
      <c r="B869" s="204" t="s">
        <v>162</v>
      </c>
      <c r="C869" s="176">
        <v>3993</v>
      </c>
      <c r="D869" s="176">
        <v>3993</v>
      </c>
      <c r="E869" s="176">
        <f t="shared" si="31"/>
        <v>0</v>
      </c>
      <c r="F869" s="179"/>
      <c r="G869" s="42"/>
    </row>
    <row r="870" spans="1:7" ht="12.75" customHeight="1">
      <c r="A870" s="18">
        <v>13</v>
      </c>
      <c r="B870" s="204" t="s">
        <v>163</v>
      </c>
      <c r="C870" s="176">
        <v>5470</v>
      </c>
      <c r="D870" s="176">
        <v>5470</v>
      </c>
      <c r="E870" s="176">
        <f t="shared" si="31"/>
        <v>0</v>
      </c>
      <c r="F870" s="179"/>
      <c r="G870" s="42"/>
    </row>
    <row r="871" spans="1:7" ht="12.75" customHeight="1">
      <c r="A871" s="18">
        <v>14</v>
      </c>
      <c r="B871" s="204" t="s">
        <v>164</v>
      </c>
      <c r="C871" s="176">
        <v>2045</v>
      </c>
      <c r="D871" s="176">
        <v>2045</v>
      </c>
      <c r="E871" s="176">
        <f t="shared" si="31"/>
        <v>0</v>
      </c>
      <c r="F871" s="179"/>
      <c r="G871" s="42"/>
    </row>
    <row r="872" spans="1:7" ht="12.75" customHeight="1">
      <c r="A872" s="18">
        <v>15</v>
      </c>
      <c r="B872" s="204" t="s">
        <v>165</v>
      </c>
      <c r="C872" s="176">
        <v>2183</v>
      </c>
      <c r="D872" s="176">
        <v>2183</v>
      </c>
      <c r="E872" s="176">
        <f t="shared" si="31"/>
        <v>0</v>
      </c>
      <c r="F872" s="179"/>
      <c r="G872" s="42"/>
    </row>
    <row r="873" spans="1:7" ht="12.75" customHeight="1">
      <c r="A873" s="18">
        <v>16</v>
      </c>
      <c r="B873" s="204" t="s">
        <v>166</v>
      </c>
      <c r="C873" s="176">
        <v>950</v>
      </c>
      <c r="D873" s="176">
        <v>950</v>
      </c>
      <c r="E873" s="176">
        <f t="shared" si="31"/>
        <v>0</v>
      </c>
      <c r="F873" s="179"/>
      <c r="G873" s="42"/>
    </row>
    <row r="874" spans="1:7" ht="12.75" customHeight="1">
      <c r="A874" s="18">
        <v>17</v>
      </c>
      <c r="B874" s="204" t="s">
        <v>167</v>
      </c>
      <c r="C874" s="176">
        <v>3361</v>
      </c>
      <c r="D874" s="176">
        <v>3361</v>
      </c>
      <c r="E874" s="176">
        <f t="shared" si="31"/>
        <v>0</v>
      </c>
      <c r="F874" s="179"/>
      <c r="G874" s="42"/>
    </row>
    <row r="875" spans="1:8" ht="12.75" customHeight="1">
      <c r="A875" s="18">
        <v>18</v>
      </c>
      <c r="B875" s="204" t="s">
        <v>168</v>
      </c>
      <c r="C875" s="176">
        <v>2541</v>
      </c>
      <c r="D875" s="176">
        <v>2541</v>
      </c>
      <c r="E875" s="176">
        <f t="shared" si="31"/>
        <v>0</v>
      </c>
      <c r="F875" s="179"/>
      <c r="G875" s="42"/>
      <c r="H875" s="10" t="s">
        <v>12</v>
      </c>
    </row>
    <row r="876" spans="1:7" ht="12.75" customHeight="1">
      <c r="A876" s="18">
        <v>19</v>
      </c>
      <c r="B876" s="204" t="s">
        <v>169</v>
      </c>
      <c r="C876" s="176">
        <v>2650</v>
      </c>
      <c r="D876" s="176">
        <v>2650</v>
      </c>
      <c r="E876" s="176">
        <f t="shared" si="31"/>
        <v>0</v>
      </c>
      <c r="F876" s="179"/>
      <c r="G876" s="42"/>
    </row>
    <row r="877" spans="1:7" ht="12.75" customHeight="1">
      <c r="A877" s="18">
        <v>20</v>
      </c>
      <c r="B877" s="204" t="s">
        <v>170</v>
      </c>
      <c r="C877" s="176">
        <v>3732</v>
      </c>
      <c r="D877" s="176">
        <v>3732</v>
      </c>
      <c r="E877" s="176">
        <f t="shared" si="31"/>
        <v>0</v>
      </c>
      <c r="F877" s="179"/>
      <c r="G877" s="42"/>
    </row>
    <row r="878" spans="1:7" ht="12.75" customHeight="1">
      <c r="A878" s="18">
        <v>21</v>
      </c>
      <c r="B878" s="204" t="s">
        <v>171</v>
      </c>
      <c r="C878" s="176">
        <v>4149</v>
      </c>
      <c r="D878" s="176">
        <v>4149</v>
      </c>
      <c r="E878" s="176">
        <f t="shared" si="31"/>
        <v>0</v>
      </c>
      <c r="F878" s="179"/>
      <c r="G878" s="42" t="s">
        <v>12</v>
      </c>
    </row>
    <row r="879" spans="1:7" ht="12.75" customHeight="1">
      <c r="A879" s="18">
        <v>22</v>
      </c>
      <c r="B879" s="204" t="s">
        <v>172</v>
      </c>
      <c r="C879" s="176">
        <v>2645</v>
      </c>
      <c r="D879" s="176">
        <v>2645</v>
      </c>
      <c r="E879" s="176">
        <f t="shared" si="31"/>
        <v>0</v>
      </c>
      <c r="F879" s="179"/>
      <c r="G879" s="42"/>
    </row>
    <row r="880" spans="1:7" ht="12.75" customHeight="1">
      <c r="A880" s="18">
        <v>23</v>
      </c>
      <c r="B880" s="204" t="s">
        <v>173</v>
      </c>
      <c r="C880" s="176">
        <v>2899</v>
      </c>
      <c r="D880" s="176">
        <v>2899</v>
      </c>
      <c r="E880" s="176">
        <f t="shared" si="31"/>
        <v>0</v>
      </c>
      <c r="F880" s="179"/>
      <c r="G880" s="42"/>
    </row>
    <row r="881" spans="1:7" ht="12.75" customHeight="1">
      <c r="A881" s="18">
        <v>24</v>
      </c>
      <c r="B881" s="204" t="s">
        <v>174</v>
      </c>
      <c r="C881" s="176">
        <v>2323</v>
      </c>
      <c r="D881" s="176">
        <v>2323</v>
      </c>
      <c r="E881" s="176">
        <f t="shared" si="31"/>
        <v>0</v>
      </c>
      <c r="F881" s="179"/>
      <c r="G881" s="42" t="s">
        <v>12</v>
      </c>
    </row>
    <row r="882" spans="1:7" ht="12.75" customHeight="1">
      <c r="A882" s="18">
        <v>25</v>
      </c>
      <c r="B882" s="204" t="s">
        <v>175</v>
      </c>
      <c r="C882" s="176">
        <v>800</v>
      </c>
      <c r="D882" s="176">
        <v>800</v>
      </c>
      <c r="E882" s="176">
        <f t="shared" si="31"/>
        <v>0</v>
      </c>
      <c r="F882" s="179"/>
      <c r="G882" s="42"/>
    </row>
    <row r="883" spans="1:7" ht="12.75" customHeight="1">
      <c r="A883" s="18">
        <v>26</v>
      </c>
      <c r="B883" s="204" t="s">
        <v>176</v>
      </c>
      <c r="C883" s="176">
        <v>2564</v>
      </c>
      <c r="D883" s="176">
        <v>2564</v>
      </c>
      <c r="E883" s="176">
        <f t="shared" si="31"/>
        <v>0</v>
      </c>
      <c r="F883" s="179"/>
      <c r="G883" s="42"/>
    </row>
    <row r="884" spans="1:7" ht="12.75" customHeight="1">
      <c r="A884" s="18">
        <v>27</v>
      </c>
      <c r="B884" s="204" t="s">
        <v>177</v>
      </c>
      <c r="C884" s="176">
        <v>3556</v>
      </c>
      <c r="D884" s="176">
        <v>3556</v>
      </c>
      <c r="E884" s="176">
        <f t="shared" si="31"/>
        <v>0</v>
      </c>
      <c r="F884" s="179"/>
      <c r="G884" s="42"/>
    </row>
    <row r="885" spans="1:7" ht="12.75" customHeight="1">
      <c r="A885" s="18">
        <v>28</v>
      </c>
      <c r="B885" s="204" t="s">
        <v>178</v>
      </c>
      <c r="C885" s="176">
        <v>873</v>
      </c>
      <c r="D885" s="176">
        <v>873</v>
      </c>
      <c r="E885" s="176">
        <f t="shared" si="31"/>
        <v>0</v>
      </c>
      <c r="F885" s="179"/>
      <c r="G885" s="42"/>
    </row>
    <row r="886" spans="1:7" ht="12.75" customHeight="1">
      <c r="A886" s="18">
        <v>29</v>
      </c>
      <c r="B886" s="204" t="s">
        <v>179</v>
      </c>
      <c r="C886" s="176">
        <v>3776</v>
      </c>
      <c r="D886" s="176">
        <v>3776</v>
      </c>
      <c r="E886" s="176">
        <f t="shared" si="31"/>
        <v>0</v>
      </c>
      <c r="F886" s="179"/>
      <c r="G886" s="42"/>
    </row>
    <row r="887" spans="1:7" ht="12.75" customHeight="1">
      <c r="A887" s="18">
        <v>30</v>
      </c>
      <c r="B887" s="204" t="s">
        <v>180</v>
      </c>
      <c r="C887" s="176">
        <v>1960</v>
      </c>
      <c r="D887" s="176">
        <v>1960</v>
      </c>
      <c r="E887" s="176">
        <f t="shared" si="31"/>
        <v>0</v>
      </c>
      <c r="F887" s="179"/>
      <c r="G887" s="42"/>
    </row>
    <row r="888" spans="1:7" ht="12.75" customHeight="1">
      <c r="A888" s="18">
        <v>31</v>
      </c>
      <c r="B888" s="204" t="s">
        <v>181</v>
      </c>
      <c r="C888" s="176">
        <v>1794</v>
      </c>
      <c r="D888" s="176">
        <v>1794</v>
      </c>
      <c r="E888" s="176">
        <f t="shared" si="31"/>
        <v>0</v>
      </c>
      <c r="F888" s="179"/>
      <c r="G888" s="42"/>
    </row>
    <row r="889" spans="1:7" ht="12.75" customHeight="1">
      <c r="A889" s="18">
        <v>32</v>
      </c>
      <c r="B889" s="204" t="s">
        <v>182</v>
      </c>
      <c r="C889" s="176">
        <v>3209</v>
      </c>
      <c r="D889" s="176">
        <v>3209</v>
      </c>
      <c r="E889" s="176">
        <f t="shared" si="31"/>
        <v>0</v>
      </c>
      <c r="F889" s="179"/>
      <c r="G889" s="42"/>
    </row>
    <row r="890" spans="1:7" ht="12.75" customHeight="1">
      <c r="A890" s="18">
        <v>33</v>
      </c>
      <c r="B890" s="204" t="s">
        <v>183</v>
      </c>
      <c r="C890" s="176">
        <v>1635</v>
      </c>
      <c r="D890" s="176">
        <v>1635</v>
      </c>
      <c r="E890" s="176">
        <f t="shared" si="31"/>
        <v>0</v>
      </c>
      <c r="F890" s="179"/>
      <c r="G890" s="42"/>
    </row>
    <row r="891" spans="1:7" ht="15" customHeight="1">
      <c r="A891" s="34"/>
      <c r="B891" s="1" t="s">
        <v>27</v>
      </c>
      <c r="C891" s="177">
        <v>96329</v>
      </c>
      <c r="D891" s="177">
        <v>96329</v>
      </c>
      <c r="E891" s="177">
        <f t="shared" si="31"/>
        <v>0</v>
      </c>
      <c r="F891" s="180"/>
      <c r="G891" s="38"/>
    </row>
    <row r="892" spans="1:7" ht="15" customHeight="1">
      <c r="A892" s="40"/>
      <c r="B892" s="2"/>
      <c r="C892" s="173"/>
      <c r="D892" s="174"/>
      <c r="E892" s="174"/>
      <c r="F892" s="174"/>
      <c r="G892" s="38"/>
    </row>
    <row r="893" spans="1:7" ht="15" customHeight="1">
      <c r="A893" s="40"/>
      <c r="B893" s="2"/>
      <c r="C893" s="173"/>
      <c r="D893" s="174"/>
      <c r="E893" s="174"/>
      <c r="F893" s="174"/>
      <c r="G893" s="38"/>
    </row>
    <row r="894" spans="1:7" ht="13.5" customHeight="1">
      <c r="A894" s="47" t="s">
        <v>71</v>
      </c>
      <c r="B894" s="101"/>
      <c r="C894" s="101"/>
      <c r="D894" s="102"/>
      <c r="E894" s="102"/>
      <c r="F894" s="102"/>
      <c r="G894" s="102"/>
    </row>
    <row r="895" spans="1:7" ht="13.5" customHeight="1">
      <c r="A895" s="47" t="s">
        <v>208</v>
      </c>
      <c r="B895" s="101"/>
      <c r="C895" s="101"/>
      <c r="D895" s="102"/>
      <c r="E895" s="102"/>
      <c r="F895" s="102"/>
      <c r="G895" s="102"/>
    </row>
    <row r="896" spans="1:7" ht="42" customHeight="1">
      <c r="A896" s="16" t="s">
        <v>37</v>
      </c>
      <c r="B896" s="16" t="s">
        <v>38</v>
      </c>
      <c r="C896" s="16" t="s">
        <v>146</v>
      </c>
      <c r="D896" s="16" t="s">
        <v>238</v>
      </c>
      <c r="E896" s="16" t="s">
        <v>72</v>
      </c>
      <c r="F896" s="16" t="s">
        <v>73</v>
      </c>
      <c r="G896" s="16" t="s">
        <v>74</v>
      </c>
    </row>
    <row r="897" spans="1:7" ht="14.25">
      <c r="A897" s="103">
        <v>1</v>
      </c>
      <c r="B897" s="103">
        <v>2</v>
      </c>
      <c r="C897" s="103">
        <v>3</v>
      </c>
      <c r="D897" s="103">
        <v>4</v>
      </c>
      <c r="E897" s="103">
        <v>5</v>
      </c>
      <c r="F897" s="103">
        <v>6</v>
      </c>
      <c r="G897" s="103">
        <v>7</v>
      </c>
    </row>
    <row r="898" spans="1:8" ht="12.75" customHeight="1">
      <c r="A898" s="188">
        <v>1</v>
      </c>
      <c r="B898" s="204" t="s">
        <v>151</v>
      </c>
      <c r="C898" s="186">
        <v>362.2693363312709</v>
      </c>
      <c r="D898" s="186">
        <v>9.28</v>
      </c>
      <c r="E898" s="186">
        <v>346.0800554757048</v>
      </c>
      <c r="F898" s="186">
        <f>D898+E898</f>
        <v>355.36005547570477</v>
      </c>
      <c r="G898" s="197">
        <f>F898/C898</f>
        <v>0.9809277789681652</v>
      </c>
      <c r="H898" s="190"/>
    </row>
    <row r="899" spans="1:8" ht="12.75" customHeight="1">
      <c r="A899" s="188">
        <v>2</v>
      </c>
      <c r="B899" s="204" t="s">
        <v>152</v>
      </c>
      <c r="C899" s="186">
        <v>226.2803980152267</v>
      </c>
      <c r="D899" s="186">
        <v>1.5</v>
      </c>
      <c r="E899" s="186">
        <v>216.16826112951446</v>
      </c>
      <c r="F899" s="186">
        <f aca="true" t="shared" si="32" ref="F899:F930">D899+E899</f>
        <v>217.66826112951446</v>
      </c>
      <c r="G899" s="197">
        <f aca="true" t="shared" si="33" ref="G899:G930">F899/C899</f>
        <v>0.9619404201103946</v>
      </c>
      <c r="H899" s="190"/>
    </row>
    <row r="900" spans="1:8" ht="12.75" customHeight="1">
      <c r="A900" s="188">
        <v>3</v>
      </c>
      <c r="B900" s="204" t="s">
        <v>153</v>
      </c>
      <c r="C900" s="186">
        <v>429.9517061984875</v>
      </c>
      <c r="D900" s="186">
        <v>10.84</v>
      </c>
      <c r="E900" s="186">
        <v>410.73780033100854</v>
      </c>
      <c r="F900" s="186">
        <f t="shared" si="32"/>
        <v>421.5778003310085</v>
      </c>
      <c r="G900" s="197">
        <f t="shared" si="33"/>
        <v>0.980523612892437</v>
      </c>
      <c r="H900" s="190"/>
    </row>
    <row r="901" spans="1:8" ht="12.75" customHeight="1">
      <c r="A901" s="188">
        <v>4</v>
      </c>
      <c r="B901" s="204" t="s">
        <v>154</v>
      </c>
      <c r="C901" s="186">
        <v>335.14031378286757</v>
      </c>
      <c r="D901" s="186">
        <v>7.08</v>
      </c>
      <c r="E901" s="186">
        <v>320.1633914410723</v>
      </c>
      <c r="F901" s="186">
        <f t="shared" si="32"/>
        <v>327.2433914410723</v>
      </c>
      <c r="G901" s="197">
        <f t="shared" si="33"/>
        <v>0.9764369667956103</v>
      </c>
      <c r="H901" s="190"/>
    </row>
    <row r="902" spans="1:8" ht="12.75" customHeight="1">
      <c r="A902" s="188">
        <v>5</v>
      </c>
      <c r="B902" s="204" t="s">
        <v>155</v>
      </c>
      <c r="C902" s="186">
        <v>740.1911504289035</v>
      </c>
      <c r="D902" s="186">
        <v>11.969999999999999</v>
      </c>
      <c r="E902" s="186">
        <v>707.1131043013714</v>
      </c>
      <c r="F902" s="186">
        <f t="shared" si="32"/>
        <v>719.0831043013715</v>
      </c>
      <c r="G902" s="197">
        <f t="shared" si="33"/>
        <v>0.9714829796123596</v>
      </c>
      <c r="H902" s="190"/>
    </row>
    <row r="903" spans="1:8" ht="12.75" customHeight="1">
      <c r="A903" s="188">
        <v>6</v>
      </c>
      <c r="B903" s="204" t="s">
        <v>156</v>
      </c>
      <c r="C903" s="186">
        <v>335.4073856564157</v>
      </c>
      <c r="D903" s="186">
        <v>4.649</v>
      </c>
      <c r="E903" s="186">
        <v>320.4185256670341</v>
      </c>
      <c r="F903" s="186">
        <f t="shared" si="32"/>
        <v>325.0675256670341</v>
      </c>
      <c r="G903" s="197">
        <f t="shared" si="33"/>
        <v>0.9691722352233068</v>
      </c>
      <c r="H903" s="190"/>
    </row>
    <row r="904" spans="1:8" ht="12.75" customHeight="1">
      <c r="A904" s="188">
        <v>7</v>
      </c>
      <c r="B904" s="204" t="s">
        <v>157</v>
      </c>
      <c r="C904" s="186">
        <v>202.73349244438933</v>
      </c>
      <c r="D904" s="186">
        <v>2.11</v>
      </c>
      <c r="E904" s="186">
        <v>193.67363250232063</v>
      </c>
      <c r="F904" s="186">
        <f t="shared" si="32"/>
        <v>195.78363250232064</v>
      </c>
      <c r="G904" s="197">
        <f t="shared" si="33"/>
        <v>0.9657192313994439</v>
      </c>
      <c r="H904" s="190"/>
    </row>
    <row r="905" spans="1:8" ht="12.75" customHeight="1">
      <c r="A905" s="188">
        <v>8</v>
      </c>
      <c r="B905" s="204" t="s">
        <v>158</v>
      </c>
      <c r="C905" s="186">
        <v>298.80071585546483</v>
      </c>
      <c r="D905" s="186">
        <v>1.1799999999999997</v>
      </c>
      <c r="E905" s="186">
        <v>285.44775377712193</v>
      </c>
      <c r="F905" s="186">
        <f t="shared" si="32"/>
        <v>286.62775377712194</v>
      </c>
      <c r="G905" s="197">
        <f t="shared" si="33"/>
        <v>0.959260599347991</v>
      </c>
      <c r="H905" s="190"/>
    </row>
    <row r="906" spans="1:8" ht="12.75" customHeight="1">
      <c r="A906" s="188">
        <v>9</v>
      </c>
      <c r="B906" s="204" t="s">
        <v>159</v>
      </c>
      <c r="C906" s="186">
        <v>504.9894565560271</v>
      </c>
      <c r="D906" s="186">
        <v>8.15</v>
      </c>
      <c r="E906" s="186">
        <v>482.42222476786014</v>
      </c>
      <c r="F906" s="186">
        <f t="shared" si="32"/>
        <v>490.5722247678601</v>
      </c>
      <c r="G906" s="197">
        <f t="shared" si="33"/>
        <v>0.9714504301010739</v>
      </c>
      <c r="H906" s="190"/>
    </row>
    <row r="907" spans="1:8" ht="12.75" customHeight="1">
      <c r="A907" s="188">
        <v>10</v>
      </c>
      <c r="B907" s="204" t="s">
        <v>160</v>
      </c>
      <c r="C907" s="186">
        <v>140.1944277110399</v>
      </c>
      <c r="D907" s="186">
        <v>0.0386</v>
      </c>
      <c r="E907" s="186">
        <v>133.9293460677278</v>
      </c>
      <c r="F907" s="186">
        <f t="shared" si="32"/>
        <v>133.9679460677278</v>
      </c>
      <c r="G907" s="197">
        <f t="shared" si="33"/>
        <v>0.955586810795749</v>
      </c>
      <c r="H907" s="190"/>
    </row>
    <row r="908" spans="1:8" ht="12.75" customHeight="1">
      <c r="A908" s="188">
        <v>11</v>
      </c>
      <c r="B908" s="204" t="s">
        <v>161</v>
      </c>
      <c r="C908" s="186">
        <v>114.09880130324328</v>
      </c>
      <c r="D908" s="186">
        <v>1.8600000000000003</v>
      </c>
      <c r="E908" s="186">
        <v>108.99989462087127</v>
      </c>
      <c r="F908" s="186">
        <f t="shared" si="32"/>
        <v>110.85989462087127</v>
      </c>
      <c r="G908" s="197">
        <f t="shared" si="33"/>
        <v>0.9716131401436561</v>
      </c>
      <c r="H908" s="190"/>
    </row>
    <row r="909" spans="1:8" ht="12.75" customHeight="1">
      <c r="A909" s="188">
        <v>12</v>
      </c>
      <c r="B909" s="204" t="s">
        <v>162</v>
      </c>
      <c r="C909" s="186">
        <v>393.14108029204965</v>
      </c>
      <c r="D909" s="186">
        <v>7.22</v>
      </c>
      <c r="E909" s="186">
        <v>375.5721898466329</v>
      </c>
      <c r="F909" s="186">
        <f t="shared" si="32"/>
        <v>382.79218984663294</v>
      </c>
      <c r="G909" s="197">
        <f t="shared" si="33"/>
        <v>0.9736763951563421</v>
      </c>
      <c r="H909" s="190"/>
    </row>
    <row r="910" spans="1:8" ht="12.75" customHeight="1">
      <c r="A910" s="188">
        <v>13</v>
      </c>
      <c r="B910" s="204" t="s">
        <v>163</v>
      </c>
      <c r="C910" s="186">
        <v>538.937150640354</v>
      </c>
      <c r="D910" s="186">
        <v>13.09</v>
      </c>
      <c r="E910" s="186">
        <v>514.8528481311935</v>
      </c>
      <c r="F910" s="186">
        <f t="shared" si="32"/>
        <v>527.9428481311935</v>
      </c>
      <c r="G910" s="197">
        <f t="shared" si="33"/>
        <v>0.9796000285077817</v>
      </c>
      <c r="H910" s="190"/>
    </row>
    <row r="911" spans="1:8" ht="12.75" customHeight="1">
      <c r="A911" s="188">
        <v>14</v>
      </c>
      <c r="B911" s="204" t="s">
        <v>164</v>
      </c>
      <c r="C911" s="186">
        <v>156.61789475546922</v>
      </c>
      <c r="D911" s="186">
        <v>2.87</v>
      </c>
      <c r="E911" s="186">
        <v>149.6188753425621</v>
      </c>
      <c r="F911" s="186">
        <f t="shared" si="32"/>
        <v>152.4888753425621</v>
      </c>
      <c r="G911" s="197">
        <f t="shared" si="33"/>
        <v>0.9736363496690219</v>
      </c>
      <c r="H911" s="190"/>
    </row>
    <row r="912" spans="1:8" ht="12.75" customHeight="1">
      <c r="A912" s="188">
        <v>15</v>
      </c>
      <c r="B912" s="204" t="s">
        <v>165</v>
      </c>
      <c r="C912" s="186">
        <v>202.61481090864552</v>
      </c>
      <c r="D912" s="186">
        <v>4.09</v>
      </c>
      <c r="E912" s="186">
        <v>193.5602573948708</v>
      </c>
      <c r="F912" s="186">
        <f t="shared" si="32"/>
        <v>197.6502573948708</v>
      </c>
      <c r="G912" s="197">
        <f t="shared" si="33"/>
        <v>0.9754975784272102</v>
      </c>
      <c r="H912" s="190"/>
    </row>
    <row r="913" spans="1:8" ht="12.75" customHeight="1">
      <c r="A913" s="188">
        <v>16</v>
      </c>
      <c r="B913" s="204" t="s">
        <v>166</v>
      </c>
      <c r="C913" s="186">
        <v>123.0710350551888</v>
      </c>
      <c r="D913" s="186">
        <v>1.56</v>
      </c>
      <c r="E913" s="186">
        <v>117.57117475898954</v>
      </c>
      <c r="F913" s="186">
        <f t="shared" si="32"/>
        <v>119.13117475898954</v>
      </c>
      <c r="G913" s="197">
        <f t="shared" si="33"/>
        <v>0.9679871035907637</v>
      </c>
      <c r="H913" s="190"/>
    </row>
    <row r="914" spans="1:8" ht="12.75" customHeight="1">
      <c r="A914" s="188">
        <v>17</v>
      </c>
      <c r="B914" s="204" t="s">
        <v>167</v>
      </c>
      <c r="C914" s="186">
        <v>345.8291873920707</v>
      </c>
      <c r="D914" s="186">
        <v>9.666058999999999</v>
      </c>
      <c r="E914" s="186">
        <v>330.37460121936294</v>
      </c>
      <c r="F914" s="186">
        <f t="shared" si="32"/>
        <v>340.04066021936296</v>
      </c>
      <c r="G914" s="197">
        <f t="shared" si="33"/>
        <v>0.9832618894421273</v>
      </c>
      <c r="H914" s="190"/>
    </row>
    <row r="915" spans="1:8" s="220" customFormat="1" ht="12.75" customHeight="1">
      <c r="A915" s="188">
        <v>18</v>
      </c>
      <c r="B915" s="204" t="s">
        <v>168</v>
      </c>
      <c r="C915" s="186">
        <v>267.3391798727748</v>
      </c>
      <c r="D915" s="186">
        <v>6.968126999999998</v>
      </c>
      <c r="E915" s="186">
        <v>255.39218838547305</v>
      </c>
      <c r="F915" s="186">
        <f t="shared" si="32"/>
        <v>262.36031538547303</v>
      </c>
      <c r="G915" s="197">
        <f t="shared" si="33"/>
        <v>0.9813762259251667</v>
      </c>
      <c r="H915" s="190"/>
    </row>
    <row r="916" spans="1:8" ht="12.75" customHeight="1">
      <c r="A916" s="188">
        <v>19</v>
      </c>
      <c r="B916" s="204" t="s">
        <v>169</v>
      </c>
      <c r="C916" s="186">
        <v>281.3527911973632</v>
      </c>
      <c r="D916" s="186">
        <v>7.17</v>
      </c>
      <c r="E916" s="186">
        <v>268.77955257057323</v>
      </c>
      <c r="F916" s="186">
        <f t="shared" si="32"/>
        <v>275.94955257057325</v>
      </c>
      <c r="G916" s="197">
        <f t="shared" si="33"/>
        <v>0.9807955037382241</v>
      </c>
      <c r="H916" s="190"/>
    </row>
    <row r="917" spans="1:8" ht="12.75" customHeight="1">
      <c r="A917" s="188">
        <v>20</v>
      </c>
      <c r="B917" s="204" t="s">
        <v>170</v>
      </c>
      <c r="C917" s="186">
        <v>352.13163998069365</v>
      </c>
      <c r="D917" s="186">
        <v>13.84</v>
      </c>
      <c r="E917" s="186">
        <v>336.39540233093845</v>
      </c>
      <c r="F917" s="186">
        <f t="shared" si="32"/>
        <v>350.2354023309384</v>
      </c>
      <c r="G917" s="197">
        <f t="shared" si="33"/>
        <v>0.994614975098917</v>
      </c>
      <c r="H917" s="190"/>
    </row>
    <row r="918" spans="1:8" ht="12.75" customHeight="1">
      <c r="A918" s="188">
        <v>21</v>
      </c>
      <c r="B918" s="204" t="s">
        <v>171</v>
      </c>
      <c r="C918" s="186">
        <v>423.3732185137188</v>
      </c>
      <c r="D918" s="186">
        <v>18.36</v>
      </c>
      <c r="E918" s="186">
        <v>404.4533139862426</v>
      </c>
      <c r="F918" s="186">
        <f t="shared" si="32"/>
        <v>422.81331398624263</v>
      </c>
      <c r="G918" s="197">
        <f t="shared" si="33"/>
        <v>0.9986775154804506</v>
      </c>
      <c r="H918" s="190"/>
    </row>
    <row r="919" spans="1:8" ht="12.75" customHeight="1">
      <c r="A919" s="188">
        <v>22</v>
      </c>
      <c r="B919" s="204" t="s">
        <v>172</v>
      </c>
      <c r="C919" s="186">
        <v>259.04835145671973</v>
      </c>
      <c r="D919" s="186">
        <v>7.109999999999999</v>
      </c>
      <c r="E919" s="186">
        <v>247.4718637529653</v>
      </c>
      <c r="F919" s="186">
        <f t="shared" si="32"/>
        <v>254.58186375296532</v>
      </c>
      <c r="G919" s="197">
        <f t="shared" si="33"/>
        <v>0.9827580925389496</v>
      </c>
      <c r="H919" s="190"/>
    </row>
    <row r="920" spans="1:8" ht="12.75" customHeight="1">
      <c r="A920" s="188">
        <v>23</v>
      </c>
      <c r="B920" s="204" t="s">
        <v>173</v>
      </c>
      <c r="C920" s="186">
        <v>391.0735977718193</v>
      </c>
      <c r="D920" s="186">
        <v>15.209999999999999</v>
      </c>
      <c r="E920" s="186">
        <v>373.59710212758716</v>
      </c>
      <c r="F920" s="186">
        <f t="shared" si="32"/>
        <v>388.80710212758714</v>
      </c>
      <c r="G920" s="197">
        <f t="shared" si="33"/>
        <v>0.9942044268466453</v>
      </c>
      <c r="H920" s="190"/>
    </row>
    <row r="921" spans="1:8" ht="12.75" customHeight="1">
      <c r="A921" s="188">
        <v>24</v>
      </c>
      <c r="B921" s="204" t="s">
        <v>174</v>
      </c>
      <c r="C921" s="186">
        <v>226.35723751363759</v>
      </c>
      <c r="D921" s="186">
        <v>6.819999999999999</v>
      </c>
      <c r="E921" s="186">
        <v>216.241667728744</v>
      </c>
      <c r="F921" s="186">
        <f t="shared" si="32"/>
        <v>223.061667728744</v>
      </c>
      <c r="G921" s="197">
        <f t="shared" si="33"/>
        <v>0.985440846420053</v>
      </c>
      <c r="H921" s="190"/>
    </row>
    <row r="922" spans="1:8" ht="12.75" customHeight="1">
      <c r="A922" s="188">
        <v>25</v>
      </c>
      <c r="B922" s="204" t="s">
        <v>175</v>
      </c>
      <c r="C922" s="186">
        <v>78.35110819106833</v>
      </c>
      <c r="D922" s="186">
        <v>1.71</v>
      </c>
      <c r="E922" s="186">
        <v>74.84971304437514</v>
      </c>
      <c r="F922" s="186">
        <f t="shared" si="32"/>
        <v>76.55971304437513</v>
      </c>
      <c r="G922" s="197">
        <f t="shared" si="33"/>
        <v>0.9771363138562804</v>
      </c>
      <c r="H922" s="190"/>
    </row>
    <row r="923" spans="1:8" ht="12.75" customHeight="1">
      <c r="A923" s="188">
        <v>26</v>
      </c>
      <c r="B923" s="204" t="s">
        <v>176</v>
      </c>
      <c r="C923" s="186">
        <v>230.67798341187955</v>
      </c>
      <c r="D923" s="186">
        <v>3.22</v>
      </c>
      <c r="E923" s="186">
        <v>220.36932448632152</v>
      </c>
      <c r="F923" s="186">
        <f t="shared" si="32"/>
        <v>223.58932448632152</v>
      </c>
      <c r="G923" s="197">
        <f t="shared" si="33"/>
        <v>0.9692703273164084</v>
      </c>
      <c r="H923" s="190"/>
    </row>
    <row r="924" spans="1:8" ht="12.75" customHeight="1">
      <c r="A924" s="188">
        <v>27</v>
      </c>
      <c r="B924" s="204" t="s">
        <v>177</v>
      </c>
      <c r="C924" s="186">
        <v>344.95976931042424</v>
      </c>
      <c r="D924" s="186">
        <v>8.950000000000001</v>
      </c>
      <c r="E924" s="186">
        <v>329.5440285240434</v>
      </c>
      <c r="F924" s="186">
        <f t="shared" si="32"/>
        <v>338.4940285240434</v>
      </c>
      <c r="G924" s="197">
        <f t="shared" si="33"/>
        <v>0.9812565366700416</v>
      </c>
      <c r="H924" s="190"/>
    </row>
    <row r="925" spans="1:8" ht="12.75" customHeight="1">
      <c r="A925" s="188">
        <v>28</v>
      </c>
      <c r="B925" s="204" t="s">
        <v>178</v>
      </c>
      <c r="C925" s="186">
        <v>100.90294077723578</v>
      </c>
      <c r="D925" s="186">
        <v>1.1199999999999999</v>
      </c>
      <c r="E925" s="186">
        <v>96.39373917886527</v>
      </c>
      <c r="F925" s="186">
        <f t="shared" si="32"/>
        <v>97.51373917886528</v>
      </c>
      <c r="G925" s="197">
        <f t="shared" si="33"/>
        <v>0.9664112703528347</v>
      </c>
      <c r="H925" s="190"/>
    </row>
    <row r="926" spans="1:8" ht="12.75" customHeight="1">
      <c r="A926" s="188">
        <v>29</v>
      </c>
      <c r="B926" s="204" t="s">
        <v>179</v>
      </c>
      <c r="C926" s="186">
        <v>368.40937226691096</v>
      </c>
      <c r="D926" s="186">
        <v>21</v>
      </c>
      <c r="E926" s="186">
        <v>351.94570275769615</v>
      </c>
      <c r="F926" s="186">
        <f t="shared" si="32"/>
        <v>372.94570275769615</v>
      </c>
      <c r="G926" s="197">
        <f t="shared" si="33"/>
        <v>1.012313287424997</v>
      </c>
      <c r="H926" s="190"/>
    </row>
    <row r="927" spans="1:8" ht="12.75" customHeight="1">
      <c r="A927" s="188">
        <v>30</v>
      </c>
      <c r="B927" s="204" t="s">
        <v>180</v>
      </c>
      <c r="C927" s="186">
        <v>191.54220447996812</v>
      </c>
      <c r="D927" s="186">
        <v>4.92</v>
      </c>
      <c r="E927" s="186">
        <v>182.9824667878226</v>
      </c>
      <c r="F927" s="186">
        <f t="shared" si="32"/>
        <v>187.9024667878226</v>
      </c>
      <c r="G927" s="197">
        <f t="shared" si="33"/>
        <v>0.980997724746735</v>
      </c>
      <c r="H927" s="190"/>
    </row>
    <row r="928" spans="1:8" ht="12.75" customHeight="1">
      <c r="A928" s="188">
        <v>31</v>
      </c>
      <c r="B928" s="204" t="s">
        <v>181</v>
      </c>
      <c r="C928" s="186">
        <v>192.80618643783316</v>
      </c>
      <c r="D928" s="186">
        <v>0.10000000000000003</v>
      </c>
      <c r="E928" s="186">
        <v>184.18995907129096</v>
      </c>
      <c r="F928" s="186">
        <f t="shared" si="32"/>
        <v>184.28995907129095</v>
      </c>
      <c r="G928" s="197">
        <f t="shared" si="33"/>
        <v>0.9558301135254905</v>
      </c>
      <c r="H928" s="190"/>
    </row>
    <row r="929" spans="1:8" ht="12.75" customHeight="1">
      <c r="A929" s="188">
        <v>32</v>
      </c>
      <c r="B929" s="204" t="s">
        <v>182</v>
      </c>
      <c r="C929" s="186">
        <v>314.1759981253434</v>
      </c>
      <c r="D929" s="186">
        <v>10.47</v>
      </c>
      <c r="E929" s="186">
        <v>300.13593745740116</v>
      </c>
      <c r="F929" s="186">
        <f t="shared" si="32"/>
        <v>310.6059374574012</v>
      </c>
      <c r="G929" s="197">
        <f t="shared" si="33"/>
        <v>0.9886367491812091</v>
      </c>
      <c r="H929" s="190"/>
    </row>
    <row r="930" spans="1:7" ht="12.75" customHeight="1">
      <c r="A930" s="188">
        <v>33</v>
      </c>
      <c r="B930" s="204" t="s">
        <v>183</v>
      </c>
      <c r="C930" s="186">
        <v>160.13007736549594</v>
      </c>
      <c r="D930" s="186">
        <v>3.33</v>
      </c>
      <c r="E930" s="186">
        <v>152.97410103444167</v>
      </c>
      <c r="F930" s="186">
        <f t="shared" si="32"/>
        <v>156.3041010344417</v>
      </c>
      <c r="G930" s="197">
        <f t="shared" si="33"/>
        <v>0.976107072487566</v>
      </c>
    </row>
    <row r="931" spans="1:7" ht="15" customHeight="1">
      <c r="A931" s="34"/>
      <c r="B931" s="1" t="s">
        <v>27</v>
      </c>
      <c r="C931" s="160">
        <v>9632.900000000001</v>
      </c>
      <c r="D931" s="160">
        <v>227.451786</v>
      </c>
      <c r="E931" s="160">
        <v>9202.419999999998</v>
      </c>
      <c r="F931" s="160">
        <f>D931+E931</f>
        <v>9429.871785999998</v>
      </c>
      <c r="G931" s="39">
        <f>F931/C931</f>
        <v>0.9789234587715014</v>
      </c>
    </row>
    <row r="932" spans="1:7" ht="13.5" customHeight="1">
      <c r="A932" s="72"/>
      <c r="B932" s="73"/>
      <c r="C932" s="74"/>
      <c r="D932" s="74"/>
      <c r="E932" s="75"/>
      <c r="F932" s="76"/>
      <c r="G932" s="77"/>
    </row>
    <row r="933" spans="1:7" ht="13.5" customHeight="1">
      <c r="A933" s="47" t="s">
        <v>75</v>
      </c>
      <c r="B933" s="101"/>
      <c r="C933" s="101"/>
      <c r="D933" s="101"/>
      <c r="E933" s="102"/>
      <c r="F933" s="102"/>
      <c r="G933" s="102"/>
    </row>
    <row r="934" spans="1:7" ht="13.5" customHeight="1">
      <c r="A934" s="47" t="s">
        <v>207</v>
      </c>
      <c r="B934" s="101"/>
      <c r="C934" s="101"/>
      <c r="D934" s="101"/>
      <c r="E934" s="102"/>
      <c r="F934" s="102"/>
      <c r="G934" s="102"/>
    </row>
    <row r="935" spans="1:7" ht="57">
      <c r="A935" s="16" t="s">
        <v>37</v>
      </c>
      <c r="B935" s="16" t="s">
        <v>38</v>
      </c>
      <c r="C935" s="16" t="s">
        <v>147</v>
      </c>
      <c r="D935" s="16" t="s">
        <v>76</v>
      </c>
      <c r="E935" s="16" t="s">
        <v>77</v>
      </c>
      <c r="F935" s="16" t="s">
        <v>78</v>
      </c>
      <c r="G935" s="104"/>
    </row>
    <row r="936" spans="1:7" ht="15">
      <c r="A936" s="103">
        <v>1</v>
      </c>
      <c r="B936" s="103">
        <v>2</v>
      </c>
      <c r="C936" s="103">
        <v>3</v>
      </c>
      <c r="D936" s="103">
        <v>4</v>
      </c>
      <c r="E936" s="103">
        <v>5</v>
      </c>
      <c r="F936" s="103">
        <v>6</v>
      </c>
      <c r="G936" s="104"/>
    </row>
    <row r="937" spans="1:7" ht="12.75" customHeight="1">
      <c r="A937" s="18">
        <v>1</v>
      </c>
      <c r="B937" s="204" t="s">
        <v>151</v>
      </c>
      <c r="C937" s="186">
        <v>362.2693363312709</v>
      </c>
      <c r="D937" s="186">
        <v>355.36005547570477</v>
      </c>
      <c r="E937" s="186">
        <v>332.904</v>
      </c>
      <c r="F937" s="214">
        <f>E937/C937</f>
        <v>0.9189405964395002</v>
      </c>
      <c r="G937" s="31"/>
    </row>
    <row r="938" spans="1:7" ht="12.75" customHeight="1">
      <c r="A938" s="18">
        <v>2</v>
      </c>
      <c r="B938" s="204" t="s">
        <v>152</v>
      </c>
      <c r="C938" s="186">
        <v>226.2803980152267</v>
      </c>
      <c r="D938" s="186">
        <v>217.66826112951446</v>
      </c>
      <c r="E938" s="186">
        <v>207.922</v>
      </c>
      <c r="F938" s="214">
        <f aca="true" t="shared" si="34" ref="F938:F970">E938/C938</f>
        <v>0.9188688097764821</v>
      </c>
      <c r="G938" s="31"/>
    </row>
    <row r="939" spans="1:7" ht="12.75" customHeight="1">
      <c r="A939" s="18">
        <v>3</v>
      </c>
      <c r="B939" s="204" t="s">
        <v>153</v>
      </c>
      <c r="C939" s="186">
        <v>429.9517061984875</v>
      </c>
      <c r="D939" s="186">
        <v>421.5778003310085</v>
      </c>
      <c r="E939" s="186">
        <v>395.1</v>
      </c>
      <c r="F939" s="214">
        <f t="shared" si="34"/>
        <v>0.9189404165722785</v>
      </c>
      <c r="G939" s="31"/>
    </row>
    <row r="940" spans="1:7" ht="12.75" customHeight="1">
      <c r="A940" s="18">
        <v>4</v>
      </c>
      <c r="B940" s="204" t="s">
        <v>154</v>
      </c>
      <c r="C940" s="186">
        <v>335.14031378286757</v>
      </c>
      <c r="D940" s="186">
        <v>327.2433914410723</v>
      </c>
      <c r="E940" s="186">
        <v>308.05</v>
      </c>
      <c r="F940" s="214">
        <f t="shared" si="34"/>
        <v>0.9191672482576388</v>
      </c>
      <c r="G940" s="31"/>
    </row>
    <row r="941" spans="1:7" ht="12.75" customHeight="1">
      <c r="A941" s="18">
        <v>5</v>
      </c>
      <c r="B941" s="204" t="s">
        <v>155</v>
      </c>
      <c r="C941" s="186">
        <v>740.1911504289035</v>
      </c>
      <c r="D941" s="186">
        <v>719.0831043013715</v>
      </c>
      <c r="E941" s="186">
        <v>680.24</v>
      </c>
      <c r="F941" s="214">
        <f t="shared" si="34"/>
        <v>0.9190058535634142</v>
      </c>
      <c r="G941" s="31"/>
    </row>
    <row r="942" spans="1:7" ht="12.75" customHeight="1">
      <c r="A942" s="18">
        <v>6</v>
      </c>
      <c r="B942" s="204" t="s">
        <v>156</v>
      </c>
      <c r="C942" s="186">
        <v>335.4073856564157</v>
      </c>
      <c r="D942" s="186">
        <v>325.0675256670341</v>
      </c>
      <c r="E942" s="186">
        <v>308.22</v>
      </c>
      <c r="F942" s="214">
        <f t="shared" si="34"/>
        <v>0.9189421974020993</v>
      </c>
      <c r="G942" s="31"/>
    </row>
    <row r="943" spans="1:7" ht="12.75" customHeight="1">
      <c r="A943" s="18">
        <v>7</v>
      </c>
      <c r="B943" s="204" t="s">
        <v>157</v>
      </c>
      <c r="C943" s="186">
        <v>202.73349244438933</v>
      </c>
      <c r="D943" s="186">
        <v>195.78363250232064</v>
      </c>
      <c r="E943" s="186">
        <v>186.3</v>
      </c>
      <c r="F943" s="214">
        <f t="shared" si="34"/>
        <v>0.9189404165722785</v>
      </c>
      <c r="G943" s="31"/>
    </row>
    <row r="944" spans="1:7" ht="12.75" customHeight="1">
      <c r="A944" s="18">
        <v>8</v>
      </c>
      <c r="B944" s="204" t="s">
        <v>158</v>
      </c>
      <c r="C944" s="186">
        <v>298.80071585546483</v>
      </c>
      <c r="D944" s="186">
        <v>286.62775377712194</v>
      </c>
      <c r="E944" s="186">
        <v>274.58</v>
      </c>
      <c r="F944" s="214">
        <f t="shared" si="34"/>
        <v>0.9189402348447491</v>
      </c>
      <c r="G944" s="31"/>
    </row>
    <row r="945" spans="1:7" ht="12.75" customHeight="1">
      <c r="A945" s="18">
        <v>9</v>
      </c>
      <c r="B945" s="204" t="s">
        <v>159</v>
      </c>
      <c r="C945" s="186">
        <v>504.9894565560271</v>
      </c>
      <c r="D945" s="186">
        <v>490.5722247678601</v>
      </c>
      <c r="E945" s="186">
        <v>464.06</v>
      </c>
      <c r="F945" s="214">
        <f t="shared" si="34"/>
        <v>0.9189498790030953</v>
      </c>
      <c r="G945" s="31"/>
    </row>
    <row r="946" spans="1:7" ht="12.75" customHeight="1">
      <c r="A946" s="18">
        <v>10</v>
      </c>
      <c r="B946" s="204" t="s">
        <v>160</v>
      </c>
      <c r="C946" s="186">
        <v>140.1944277110399</v>
      </c>
      <c r="D946" s="186">
        <v>133.9679460677278</v>
      </c>
      <c r="E946" s="186">
        <v>128.82999999999998</v>
      </c>
      <c r="F946" s="214">
        <f t="shared" si="34"/>
        <v>0.9189380926432855</v>
      </c>
      <c r="G946" s="31"/>
    </row>
    <row r="947" spans="1:7" ht="12.75" customHeight="1">
      <c r="A947" s="18">
        <v>11</v>
      </c>
      <c r="B947" s="204" t="s">
        <v>161</v>
      </c>
      <c r="C947" s="186">
        <v>114.09880130324328</v>
      </c>
      <c r="D947" s="186">
        <v>110.85989462087127</v>
      </c>
      <c r="E947" s="186">
        <v>104.85</v>
      </c>
      <c r="F947" s="214">
        <f t="shared" si="34"/>
        <v>0.9189404165722783</v>
      </c>
      <c r="G947" s="31"/>
    </row>
    <row r="948" spans="1:7" ht="12.75" customHeight="1">
      <c r="A948" s="18">
        <v>12</v>
      </c>
      <c r="B948" s="204" t="s">
        <v>162</v>
      </c>
      <c r="C948" s="186">
        <v>393.14108029204965</v>
      </c>
      <c r="D948" s="186">
        <v>382.79218984663294</v>
      </c>
      <c r="E948" s="186">
        <v>361.36</v>
      </c>
      <c r="F948" s="214">
        <f t="shared" si="34"/>
        <v>0.9191611309903288</v>
      </c>
      <c r="G948" s="31"/>
    </row>
    <row r="949" spans="1:7" ht="12.75" customHeight="1">
      <c r="A949" s="18">
        <v>13</v>
      </c>
      <c r="B949" s="204" t="s">
        <v>163</v>
      </c>
      <c r="C949" s="186">
        <v>538.937150640354</v>
      </c>
      <c r="D949" s="186">
        <v>527.9428481311935</v>
      </c>
      <c r="E949" s="186">
        <v>495.29999999999995</v>
      </c>
      <c r="F949" s="214">
        <f t="shared" si="34"/>
        <v>0.9190310955767192</v>
      </c>
      <c r="G949" s="31"/>
    </row>
    <row r="950" spans="1:7" ht="12.75" customHeight="1">
      <c r="A950" s="18">
        <v>14</v>
      </c>
      <c r="B950" s="204" t="s">
        <v>164</v>
      </c>
      <c r="C950" s="186">
        <v>156.61789475546922</v>
      </c>
      <c r="D950" s="186">
        <v>152.4888753425621</v>
      </c>
      <c r="E950" s="186">
        <v>144</v>
      </c>
      <c r="F950" s="214">
        <f t="shared" si="34"/>
        <v>0.9194351655973297</v>
      </c>
      <c r="G950" s="31"/>
    </row>
    <row r="951" spans="1:7" ht="12.75" customHeight="1">
      <c r="A951" s="18">
        <v>15</v>
      </c>
      <c r="B951" s="204" t="s">
        <v>165</v>
      </c>
      <c r="C951" s="186">
        <v>202.61481090864552</v>
      </c>
      <c r="D951" s="186">
        <v>197.6502573948708</v>
      </c>
      <c r="E951" s="186">
        <v>186.26999999999998</v>
      </c>
      <c r="F951" s="214">
        <f t="shared" si="34"/>
        <v>0.9193306213136855</v>
      </c>
      <c r="G951" s="31"/>
    </row>
    <row r="952" spans="1:7" ht="12.75" customHeight="1">
      <c r="A952" s="18">
        <v>16</v>
      </c>
      <c r="B952" s="204" t="s">
        <v>166</v>
      </c>
      <c r="C952" s="186">
        <v>123.0710350551888</v>
      </c>
      <c r="D952" s="186">
        <v>119.13117475898954</v>
      </c>
      <c r="E952" s="186">
        <v>113.16</v>
      </c>
      <c r="F952" s="214">
        <f t="shared" si="34"/>
        <v>0.9194689875587347</v>
      </c>
      <c r="G952" s="31"/>
    </row>
    <row r="953" spans="1:7" ht="12.75" customHeight="1">
      <c r="A953" s="18">
        <v>17</v>
      </c>
      <c r="B953" s="204" t="s">
        <v>167</v>
      </c>
      <c r="C953" s="186">
        <v>345.8291873920707</v>
      </c>
      <c r="D953" s="186">
        <v>340.04066021936296</v>
      </c>
      <c r="E953" s="186">
        <v>318.05</v>
      </c>
      <c r="F953" s="214">
        <f t="shared" si="34"/>
        <v>0.9196736758931308</v>
      </c>
      <c r="G953" s="31"/>
    </row>
    <row r="954" spans="1:7" ht="12.75" customHeight="1">
      <c r="A954" s="18">
        <v>18</v>
      </c>
      <c r="B954" s="204" t="s">
        <v>168</v>
      </c>
      <c r="C954" s="186">
        <v>267.3391798727748</v>
      </c>
      <c r="D954" s="186">
        <v>262.36031538547303</v>
      </c>
      <c r="E954" s="186">
        <v>245.7</v>
      </c>
      <c r="F954" s="214">
        <f t="shared" si="34"/>
        <v>0.9190572070914829</v>
      </c>
      <c r="G954" s="31"/>
    </row>
    <row r="955" spans="1:7" ht="12.75" customHeight="1">
      <c r="A955" s="18">
        <v>19</v>
      </c>
      <c r="B955" s="204" t="s">
        <v>169</v>
      </c>
      <c r="C955" s="186">
        <v>281.3527911973632</v>
      </c>
      <c r="D955" s="186">
        <v>275.94955257057325</v>
      </c>
      <c r="E955" s="186">
        <v>258.59000000000003</v>
      </c>
      <c r="F955" s="214">
        <f t="shared" si="34"/>
        <v>0.9190952003692917</v>
      </c>
      <c r="G955" s="31"/>
    </row>
    <row r="956" spans="1:7" ht="12.75" customHeight="1">
      <c r="A956" s="18">
        <v>20</v>
      </c>
      <c r="B956" s="204" t="s">
        <v>170</v>
      </c>
      <c r="C956" s="186">
        <v>352.13163998069365</v>
      </c>
      <c r="D956" s="186">
        <v>350.2354023309384</v>
      </c>
      <c r="E956" s="186">
        <v>323.72</v>
      </c>
      <c r="F956" s="214">
        <f t="shared" si="34"/>
        <v>0.9193152879353547</v>
      </c>
      <c r="G956" s="31"/>
    </row>
    <row r="957" spans="1:7" ht="12.75" customHeight="1">
      <c r="A957" s="18">
        <v>21</v>
      </c>
      <c r="B957" s="204" t="s">
        <v>171</v>
      </c>
      <c r="C957" s="186">
        <v>423.3732185137188</v>
      </c>
      <c r="D957" s="186">
        <v>422.81331398624263</v>
      </c>
      <c r="E957" s="186">
        <v>389.59000000000003</v>
      </c>
      <c r="F957" s="214">
        <f t="shared" si="34"/>
        <v>0.9202046396975294</v>
      </c>
      <c r="G957" s="31"/>
    </row>
    <row r="958" spans="1:7" ht="12.75" customHeight="1">
      <c r="A958" s="18">
        <v>22</v>
      </c>
      <c r="B958" s="204" t="s">
        <v>172</v>
      </c>
      <c r="C958" s="186">
        <v>259.04835145671973</v>
      </c>
      <c r="D958" s="186">
        <v>254.58186375296532</v>
      </c>
      <c r="E958" s="186">
        <v>238.05</v>
      </c>
      <c r="F958" s="214">
        <f t="shared" si="34"/>
        <v>0.9189404165722784</v>
      </c>
      <c r="G958" s="31"/>
    </row>
    <row r="959" spans="1:7" ht="12.75" customHeight="1">
      <c r="A959" s="18">
        <v>23</v>
      </c>
      <c r="B959" s="204" t="s">
        <v>173</v>
      </c>
      <c r="C959" s="186">
        <v>391.0735977718193</v>
      </c>
      <c r="D959" s="186">
        <v>388.80710212758714</v>
      </c>
      <c r="E959" s="186">
        <v>359.52</v>
      </c>
      <c r="F959" s="214">
        <f t="shared" si="34"/>
        <v>0.9193154486736024</v>
      </c>
      <c r="G959" s="31"/>
    </row>
    <row r="960" spans="1:7" ht="12.75" customHeight="1">
      <c r="A960" s="18">
        <v>24</v>
      </c>
      <c r="B960" s="204" t="s">
        <v>174</v>
      </c>
      <c r="C960" s="186">
        <v>226.35723751363759</v>
      </c>
      <c r="D960" s="186">
        <v>223.061667728744</v>
      </c>
      <c r="E960" s="186">
        <v>208.02</v>
      </c>
      <c r="F960" s="214">
        <f t="shared" si="34"/>
        <v>0.9189898334373656</v>
      </c>
      <c r="G960" s="31"/>
    </row>
    <row r="961" spans="1:8" ht="12.75" customHeight="1">
      <c r="A961" s="18">
        <v>25</v>
      </c>
      <c r="B961" s="204" t="s">
        <v>175</v>
      </c>
      <c r="C961" s="186">
        <v>78.35110819106833</v>
      </c>
      <c r="D961" s="186">
        <v>76.55971304437513</v>
      </c>
      <c r="E961" s="186">
        <v>72</v>
      </c>
      <c r="F961" s="214">
        <f t="shared" si="34"/>
        <v>0.9189404165722785</v>
      </c>
      <c r="G961" s="31"/>
      <c r="H961" s="10" t="s">
        <v>12</v>
      </c>
    </row>
    <row r="962" spans="1:7" ht="12.75" customHeight="1">
      <c r="A962" s="18">
        <v>26</v>
      </c>
      <c r="B962" s="204" t="s">
        <v>176</v>
      </c>
      <c r="C962" s="186">
        <v>230.67798341187955</v>
      </c>
      <c r="D962" s="186">
        <v>223.58932448632152</v>
      </c>
      <c r="E962" s="186">
        <v>211.95</v>
      </c>
      <c r="F962" s="214">
        <f t="shared" si="34"/>
        <v>0.918813303572017</v>
      </c>
      <c r="G962" s="31"/>
    </row>
    <row r="963" spans="1:7" ht="12.75" customHeight="1">
      <c r="A963" s="18">
        <v>27</v>
      </c>
      <c r="B963" s="204" t="s">
        <v>177</v>
      </c>
      <c r="C963" s="186">
        <v>344.95976931042424</v>
      </c>
      <c r="D963" s="186">
        <v>338.4940285240434</v>
      </c>
      <c r="E963" s="186">
        <v>317.03</v>
      </c>
      <c r="F963" s="214">
        <f t="shared" si="34"/>
        <v>0.9190347055070915</v>
      </c>
      <c r="G963" s="31"/>
    </row>
    <row r="964" spans="1:7" ht="12.75" customHeight="1">
      <c r="A964" s="18">
        <v>28</v>
      </c>
      <c r="B964" s="204" t="s">
        <v>178</v>
      </c>
      <c r="C964" s="186">
        <v>100.90294077723578</v>
      </c>
      <c r="D964" s="186">
        <v>97.51373917886528</v>
      </c>
      <c r="E964" s="186">
        <v>92.77000000000001</v>
      </c>
      <c r="F964" s="214">
        <f t="shared" si="34"/>
        <v>0.9193983771474914</v>
      </c>
      <c r="G964" s="31"/>
    </row>
    <row r="965" spans="1:7" ht="12.75" customHeight="1">
      <c r="A965" s="18">
        <v>29</v>
      </c>
      <c r="B965" s="204" t="s">
        <v>179</v>
      </c>
      <c r="C965" s="186">
        <v>368.40937226691096</v>
      </c>
      <c r="D965" s="186">
        <v>372.94570275769615</v>
      </c>
      <c r="E965" s="186">
        <v>338.56</v>
      </c>
      <c r="F965" s="214">
        <f t="shared" si="34"/>
        <v>0.9189777065571361</v>
      </c>
      <c r="G965" s="31"/>
    </row>
    <row r="966" spans="1:7" ht="12.75" customHeight="1">
      <c r="A966" s="18">
        <v>30</v>
      </c>
      <c r="B966" s="204" t="s">
        <v>180</v>
      </c>
      <c r="C966" s="186">
        <v>191.54220447996812</v>
      </c>
      <c r="D966" s="186">
        <v>187.9024667878226</v>
      </c>
      <c r="E966" s="186">
        <v>176.01999999999998</v>
      </c>
      <c r="F966" s="214">
        <f t="shared" si="34"/>
        <v>0.9189619618187517</v>
      </c>
      <c r="G966" s="31"/>
    </row>
    <row r="967" spans="1:7" ht="12.75" customHeight="1">
      <c r="A967" s="18">
        <v>31</v>
      </c>
      <c r="B967" s="204" t="s">
        <v>181</v>
      </c>
      <c r="C967" s="186">
        <v>192.80618643783316</v>
      </c>
      <c r="D967" s="186">
        <v>184.28995907129095</v>
      </c>
      <c r="E967" s="186">
        <v>177.06</v>
      </c>
      <c r="F967" s="214">
        <f t="shared" si="34"/>
        <v>0.9183315290408992</v>
      </c>
      <c r="G967" s="31"/>
    </row>
    <row r="968" spans="1:7" ht="12.75" customHeight="1">
      <c r="A968" s="18">
        <v>32</v>
      </c>
      <c r="B968" s="204" t="s">
        <v>182</v>
      </c>
      <c r="C968" s="186">
        <v>314.1759981253434</v>
      </c>
      <c r="D968" s="186">
        <v>310.6059374574012</v>
      </c>
      <c r="E968" s="186">
        <v>288.71</v>
      </c>
      <c r="F968" s="214">
        <f t="shared" si="34"/>
        <v>0.9189435275855047</v>
      </c>
      <c r="G968" s="31" t="s">
        <v>12</v>
      </c>
    </row>
    <row r="969" spans="1:7" ht="12.75" customHeight="1">
      <c r="A969" s="18">
        <v>33</v>
      </c>
      <c r="B969" s="204" t="s">
        <v>183</v>
      </c>
      <c r="C969" s="186">
        <v>160.13007736549594</v>
      </c>
      <c r="D969" s="186">
        <v>156.3041010344417</v>
      </c>
      <c r="E969" s="186">
        <v>147.15</v>
      </c>
      <c r="F969" s="214">
        <f t="shared" si="34"/>
        <v>0.9189404165722784</v>
      </c>
      <c r="G969" s="31"/>
    </row>
    <row r="970" spans="1:8" ht="14.25" customHeight="1">
      <c r="A970" s="34"/>
      <c r="B970" s="1" t="s">
        <v>27</v>
      </c>
      <c r="C970" s="160">
        <v>9632.900000000001</v>
      </c>
      <c r="D970" s="160">
        <v>9429.871785999998</v>
      </c>
      <c r="E970" s="160">
        <v>8853.636</v>
      </c>
      <c r="F970" s="169">
        <f t="shared" si="34"/>
        <v>0.9191039043278763</v>
      </c>
      <c r="G970" s="31"/>
      <c r="H970" s="10" t="s">
        <v>12</v>
      </c>
    </row>
    <row r="971" spans="1:7" ht="13.5" customHeight="1">
      <c r="A971" s="105"/>
      <c r="B971" s="3"/>
      <c r="C971" s="4"/>
      <c r="D971" s="106"/>
      <c r="E971" s="107"/>
      <c r="F971" s="106"/>
      <c r="G971" s="132"/>
    </row>
    <row r="972" spans="1:7" ht="13.5" customHeight="1">
      <c r="A972" s="47" t="s">
        <v>79</v>
      </c>
      <c r="B972" s="101"/>
      <c r="C972" s="101"/>
      <c r="D972" s="101"/>
      <c r="E972" s="102"/>
      <c r="F972" s="102"/>
      <c r="G972" s="102"/>
    </row>
    <row r="973" spans="1:7" ht="13.5" customHeight="1">
      <c r="A973" s="47" t="s">
        <v>207</v>
      </c>
      <c r="B973" s="101"/>
      <c r="C973" s="101"/>
      <c r="D973" s="101"/>
      <c r="E973" s="102"/>
      <c r="F973" s="102"/>
      <c r="G973" s="102"/>
    </row>
    <row r="974" spans="1:7" ht="69" customHeight="1">
      <c r="A974" s="16" t="s">
        <v>37</v>
      </c>
      <c r="B974" s="16" t="s">
        <v>38</v>
      </c>
      <c r="C974" s="16" t="s">
        <v>147</v>
      </c>
      <c r="D974" s="16" t="s">
        <v>76</v>
      </c>
      <c r="E974" s="16" t="s">
        <v>242</v>
      </c>
      <c r="F974" s="16" t="s">
        <v>148</v>
      </c>
      <c r="G974" s="108"/>
    </row>
    <row r="975" spans="1:7" ht="14.25" customHeight="1">
      <c r="A975" s="103">
        <v>1</v>
      </c>
      <c r="B975" s="103">
        <v>2</v>
      </c>
      <c r="C975" s="103">
        <v>3</v>
      </c>
      <c r="D975" s="103">
        <v>4</v>
      </c>
      <c r="E975" s="103">
        <v>5</v>
      </c>
      <c r="F975" s="103">
        <v>6</v>
      </c>
      <c r="G975" s="108"/>
    </row>
    <row r="976" spans="1:7" ht="12.75" customHeight="1">
      <c r="A976" s="18">
        <v>1</v>
      </c>
      <c r="B976" s="204" t="s">
        <v>151</v>
      </c>
      <c r="C976" s="186">
        <v>362.2693363312709</v>
      </c>
      <c r="D976" s="186">
        <v>355.36005547570477</v>
      </c>
      <c r="E976" s="167">
        <v>22.4560554757048</v>
      </c>
      <c r="F976" s="168">
        <f>E976/C976</f>
        <v>0.06198718252866495</v>
      </c>
      <c r="G976" s="31"/>
    </row>
    <row r="977" spans="1:7" ht="12.75" customHeight="1">
      <c r="A977" s="18">
        <v>2</v>
      </c>
      <c r="B977" s="204" t="s">
        <v>152</v>
      </c>
      <c r="C977" s="186">
        <v>226.2803980152267</v>
      </c>
      <c r="D977" s="186">
        <v>217.66826112951446</v>
      </c>
      <c r="E977" s="167">
        <v>9.746261129514465</v>
      </c>
      <c r="F977" s="168">
        <f aca="true" t="shared" si="35" ref="F977:F1008">E977/C977</f>
        <v>0.04307161033391247</v>
      </c>
      <c r="G977" s="31"/>
    </row>
    <row r="978" spans="1:7" ht="12.75" customHeight="1">
      <c r="A978" s="18">
        <v>3</v>
      </c>
      <c r="B978" s="204" t="s">
        <v>153</v>
      </c>
      <c r="C978" s="186">
        <v>429.9517061984875</v>
      </c>
      <c r="D978" s="186">
        <v>421.5778003310085</v>
      </c>
      <c r="E978" s="167">
        <v>26.477800331008496</v>
      </c>
      <c r="F978" s="168">
        <f t="shared" si="35"/>
        <v>0.061583196320158344</v>
      </c>
      <c r="G978" s="31"/>
    </row>
    <row r="979" spans="1:7" ht="12.75" customHeight="1">
      <c r="A979" s="18">
        <v>4</v>
      </c>
      <c r="B979" s="204" t="s">
        <v>154</v>
      </c>
      <c r="C979" s="186">
        <v>335.14031378286757</v>
      </c>
      <c r="D979" s="186">
        <v>327.2433914410723</v>
      </c>
      <c r="E979" s="167">
        <v>19.193391441072308</v>
      </c>
      <c r="F979" s="168">
        <f t="shared" si="35"/>
        <v>0.057269718537971595</v>
      </c>
      <c r="G979" s="31"/>
    </row>
    <row r="980" spans="1:7" ht="12.75" customHeight="1">
      <c r="A980" s="18">
        <v>5</v>
      </c>
      <c r="B980" s="204" t="s">
        <v>155</v>
      </c>
      <c r="C980" s="186">
        <v>740.1911504289035</v>
      </c>
      <c r="D980" s="186">
        <v>719.0831043013715</v>
      </c>
      <c r="E980" s="167">
        <v>38.8431043013714</v>
      </c>
      <c r="F980" s="168">
        <f t="shared" si="35"/>
        <v>0.0524771260489453</v>
      </c>
      <c r="G980" s="31"/>
    </row>
    <row r="981" spans="1:7" ht="12.75" customHeight="1">
      <c r="A981" s="18">
        <v>6</v>
      </c>
      <c r="B981" s="204" t="s">
        <v>156</v>
      </c>
      <c r="C981" s="186">
        <v>335.4073856564157</v>
      </c>
      <c r="D981" s="186">
        <v>325.0675256670341</v>
      </c>
      <c r="E981" s="167">
        <v>16.84752566703409</v>
      </c>
      <c r="F981" s="168">
        <f t="shared" si="35"/>
        <v>0.050230037821207496</v>
      </c>
      <c r="G981" s="31"/>
    </row>
    <row r="982" spans="1:7" ht="12.75" customHeight="1">
      <c r="A982" s="18">
        <v>7</v>
      </c>
      <c r="B982" s="204" t="s">
        <v>157</v>
      </c>
      <c r="C982" s="186">
        <v>202.73349244438933</v>
      </c>
      <c r="D982" s="186">
        <v>195.78363250232064</v>
      </c>
      <c r="E982" s="167">
        <v>9.483632502320646</v>
      </c>
      <c r="F982" s="168">
        <f t="shared" si="35"/>
        <v>0.046778814827165505</v>
      </c>
      <c r="G982" s="31"/>
    </row>
    <row r="983" spans="1:7" ht="12.75" customHeight="1">
      <c r="A983" s="18">
        <v>8</v>
      </c>
      <c r="B983" s="204" t="s">
        <v>158</v>
      </c>
      <c r="C983" s="186">
        <v>298.80071585546483</v>
      </c>
      <c r="D983" s="186">
        <v>286.62775377712194</v>
      </c>
      <c r="E983" s="167">
        <v>12.047753777121954</v>
      </c>
      <c r="F983" s="168">
        <f t="shared" si="35"/>
        <v>0.040320364503241904</v>
      </c>
      <c r="G983" s="31"/>
    </row>
    <row r="984" spans="1:7" ht="12.75" customHeight="1">
      <c r="A984" s="18">
        <v>9</v>
      </c>
      <c r="B984" s="204" t="s">
        <v>159</v>
      </c>
      <c r="C984" s="186">
        <v>504.9894565560271</v>
      </c>
      <c r="D984" s="186">
        <v>490.5722247678601</v>
      </c>
      <c r="E984" s="167">
        <v>26.512224767860147</v>
      </c>
      <c r="F984" s="168">
        <f t="shared" si="35"/>
        <v>0.052500551097978604</v>
      </c>
      <c r="G984" s="31"/>
    </row>
    <row r="985" spans="1:7" ht="12.75" customHeight="1">
      <c r="A985" s="18">
        <v>10</v>
      </c>
      <c r="B985" s="204" t="s">
        <v>160</v>
      </c>
      <c r="C985" s="186">
        <v>140.1944277110399</v>
      </c>
      <c r="D985" s="186">
        <v>133.9679460677278</v>
      </c>
      <c r="E985" s="167">
        <v>5.13794606772781</v>
      </c>
      <c r="F985" s="168">
        <f t="shared" si="35"/>
        <v>0.03664871815246343</v>
      </c>
      <c r="G985" s="31"/>
    </row>
    <row r="986" spans="1:7" ht="12.75" customHeight="1">
      <c r="A986" s="18">
        <v>11</v>
      </c>
      <c r="B986" s="204" t="s">
        <v>161</v>
      </c>
      <c r="C986" s="186">
        <v>114.09880130324328</v>
      </c>
      <c r="D986" s="186">
        <v>110.85989462087127</v>
      </c>
      <c r="E986" s="167">
        <v>6.009894620871279</v>
      </c>
      <c r="F986" s="168">
        <f t="shared" si="35"/>
        <v>0.052672723571377665</v>
      </c>
      <c r="G986" s="31"/>
    </row>
    <row r="987" spans="1:7" ht="12.75" customHeight="1">
      <c r="A987" s="18">
        <v>12</v>
      </c>
      <c r="B987" s="204" t="s">
        <v>162</v>
      </c>
      <c r="C987" s="186">
        <v>393.14108029204965</v>
      </c>
      <c r="D987" s="186">
        <v>382.79218984663294</v>
      </c>
      <c r="E987" s="167">
        <v>21.432189846632895</v>
      </c>
      <c r="F987" s="168">
        <f t="shared" si="35"/>
        <v>0.054515264166013204</v>
      </c>
      <c r="G987" s="31"/>
    </row>
    <row r="988" spans="1:7" ht="12.75" customHeight="1">
      <c r="A988" s="18">
        <v>13</v>
      </c>
      <c r="B988" s="204" t="s">
        <v>163</v>
      </c>
      <c r="C988" s="186">
        <v>538.937150640354</v>
      </c>
      <c r="D988" s="186">
        <v>527.9428481311935</v>
      </c>
      <c r="E988" s="167">
        <v>32.64284813119349</v>
      </c>
      <c r="F988" s="168">
        <f t="shared" si="35"/>
        <v>0.06056893293106242</v>
      </c>
      <c r="G988" s="31"/>
    </row>
    <row r="989" spans="1:7" ht="12.75" customHeight="1">
      <c r="A989" s="18">
        <v>14</v>
      </c>
      <c r="B989" s="204" t="s">
        <v>164</v>
      </c>
      <c r="C989" s="186">
        <v>156.61789475546922</v>
      </c>
      <c r="D989" s="186">
        <v>152.4888753425621</v>
      </c>
      <c r="E989" s="167">
        <v>8.48887534256211</v>
      </c>
      <c r="F989" s="168">
        <f t="shared" si="35"/>
        <v>0.05420118407169224</v>
      </c>
      <c r="G989" s="31"/>
    </row>
    <row r="990" spans="1:7" ht="12.75" customHeight="1">
      <c r="A990" s="18">
        <v>15</v>
      </c>
      <c r="B990" s="204" t="s">
        <v>165</v>
      </c>
      <c r="C990" s="186">
        <v>202.61481090864552</v>
      </c>
      <c r="D990" s="186">
        <v>197.6502573948708</v>
      </c>
      <c r="E990" s="167">
        <v>11.380257394870824</v>
      </c>
      <c r="F990" s="168">
        <f t="shared" si="35"/>
        <v>0.05616695711352477</v>
      </c>
      <c r="G990" s="31"/>
    </row>
    <row r="991" spans="1:7" ht="12.75" customHeight="1">
      <c r="A991" s="18">
        <v>16</v>
      </c>
      <c r="B991" s="204" t="s">
        <v>166</v>
      </c>
      <c r="C991" s="186">
        <v>123.0710350551888</v>
      </c>
      <c r="D991" s="186">
        <v>119.13117475898954</v>
      </c>
      <c r="E991" s="167">
        <v>5.971174758989534</v>
      </c>
      <c r="F991" s="168">
        <f t="shared" si="35"/>
        <v>0.048518116032028796</v>
      </c>
      <c r="G991" s="31"/>
    </row>
    <row r="992" spans="1:7" ht="12.75" customHeight="1">
      <c r="A992" s="18">
        <v>17</v>
      </c>
      <c r="B992" s="204" t="s">
        <v>167</v>
      </c>
      <c r="C992" s="186">
        <v>345.8291873920707</v>
      </c>
      <c r="D992" s="186">
        <v>340.04066021936296</v>
      </c>
      <c r="E992" s="167">
        <v>21.990660219362923</v>
      </c>
      <c r="F992" s="168">
        <f t="shared" si="35"/>
        <v>0.0635882135489965</v>
      </c>
      <c r="G992" s="31"/>
    </row>
    <row r="993" spans="1:7" ht="12.75" customHeight="1">
      <c r="A993" s="18">
        <v>18</v>
      </c>
      <c r="B993" s="204" t="s">
        <v>168</v>
      </c>
      <c r="C993" s="186">
        <v>267.3391798727748</v>
      </c>
      <c r="D993" s="186">
        <v>262.36031538547303</v>
      </c>
      <c r="E993" s="167">
        <v>16.660315385473083</v>
      </c>
      <c r="F993" s="168">
        <f t="shared" si="35"/>
        <v>0.06231901883368398</v>
      </c>
      <c r="G993" s="31"/>
    </row>
    <row r="994" spans="1:7" ht="12.75" customHeight="1">
      <c r="A994" s="18">
        <v>19</v>
      </c>
      <c r="B994" s="204" t="s">
        <v>169</v>
      </c>
      <c r="C994" s="186">
        <v>281.3527911973632</v>
      </c>
      <c r="D994" s="186">
        <v>275.94955257057325</v>
      </c>
      <c r="E994" s="167">
        <v>17.359552570573214</v>
      </c>
      <c r="F994" s="168">
        <f t="shared" si="35"/>
        <v>0.06170030336893244</v>
      </c>
      <c r="G994" s="31"/>
    </row>
    <row r="995" spans="1:7" ht="12.75" customHeight="1">
      <c r="A995" s="18">
        <v>20</v>
      </c>
      <c r="B995" s="204" t="s">
        <v>170</v>
      </c>
      <c r="C995" s="186">
        <v>352.13163998069365</v>
      </c>
      <c r="D995" s="186">
        <v>350.2354023309384</v>
      </c>
      <c r="E995" s="167">
        <v>26.515402330938457</v>
      </c>
      <c r="F995" s="168">
        <f t="shared" si="35"/>
        <v>0.07529968716356253</v>
      </c>
      <c r="G995" s="31"/>
    </row>
    <row r="996" spans="1:7" ht="12.75" customHeight="1">
      <c r="A996" s="18">
        <v>21</v>
      </c>
      <c r="B996" s="204" t="s">
        <v>171</v>
      </c>
      <c r="C996" s="186">
        <v>423.3732185137188</v>
      </c>
      <c r="D996" s="186">
        <v>422.81331398624263</v>
      </c>
      <c r="E996" s="167">
        <v>33.2233139862426</v>
      </c>
      <c r="F996" s="168">
        <f t="shared" si="35"/>
        <v>0.07847287578292117</v>
      </c>
      <c r="G996" s="31"/>
    </row>
    <row r="997" spans="1:7" ht="12.75" customHeight="1">
      <c r="A997" s="18">
        <v>22</v>
      </c>
      <c r="B997" s="204" t="s">
        <v>172</v>
      </c>
      <c r="C997" s="186">
        <v>259.04835145671973</v>
      </c>
      <c r="D997" s="186">
        <v>254.58186375296532</v>
      </c>
      <c r="E997" s="167">
        <v>16.53186375296528</v>
      </c>
      <c r="F997" s="168">
        <f t="shared" si="35"/>
        <v>0.06381767596667114</v>
      </c>
      <c r="G997" s="31"/>
    </row>
    <row r="998" spans="1:7" ht="12.75" customHeight="1">
      <c r="A998" s="18">
        <v>23</v>
      </c>
      <c r="B998" s="204" t="s">
        <v>173</v>
      </c>
      <c r="C998" s="186">
        <v>391.0735977718193</v>
      </c>
      <c r="D998" s="186">
        <v>388.80710212758714</v>
      </c>
      <c r="E998" s="167">
        <v>29.28710212758719</v>
      </c>
      <c r="F998" s="168">
        <f t="shared" si="35"/>
        <v>0.07488897817304303</v>
      </c>
      <c r="G998" s="31"/>
    </row>
    <row r="999" spans="1:7" ht="12.75" customHeight="1">
      <c r="A999" s="18">
        <v>24</v>
      </c>
      <c r="B999" s="204" t="s">
        <v>174</v>
      </c>
      <c r="C999" s="186">
        <v>226.35723751363759</v>
      </c>
      <c r="D999" s="186">
        <v>223.061667728744</v>
      </c>
      <c r="E999" s="167">
        <v>15.041667728744002</v>
      </c>
      <c r="F999" s="168">
        <f t="shared" si="35"/>
        <v>0.06645101298268748</v>
      </c>
      <c r="G999" s="31"/>
    </row>
    <row r="1000" spans="1:7" ht="12.75" customHeight="1">
      <c r="A1000" s="18">
        <v>25</v>
      </c>
      <c r="B1000" s="204" t="s">
        <v>175</v>
      </c>
      <c r="C1000" s="186">
        <v>78.35110819106833</v>
      </c>
      <c r="D1000" s="186">
        <v>76.55971304437513</v>
      </c>
      <c r="E1000" s="167">
        <v>4.55971304437513</v>
      </c>
      <c r="F1000" s="168">
        <f t="shared" si="35"/>
        <v>0.05819589728400186</v>
      </c>
      <c r="G1000" s="31"/>
    </row>
    <row r="1001" spans="1:7" ht="12.75" customHeight="1">
      <c r="A1001" s="18">
        <v>26</v>
      </c>
      <c r="B1001" s="204" t="s">
        <v>176</v>
      </c>
      <c r="C1001" s="186">
        <v>230.67798341187955</v>
      </c>
      <c r="D1001" s="186">
        <v>223.58932448632152</v>
      </c>
      <c r="E1001" s="167">
        <v>11.639324486321513</v>
      </c>
      <c r="F1001" s="168">
        <f t="shared" si="35"/>
        <v>0.050457023744391316</v>
      </c>
      <c r="G1001" s="31"/>
    </row>
    <row r="1002" spans="1:7" ht="12.75" customHeight="1">
      <c r="A1002" s="18">
        <v>27</v>
      </c>
      <c r="B1002" s="204" t="s">
        <v>177</v>
      </c>
      <c r="C1002" s="186">
        <v>344.95976931042424</v>
      </c>
      <c r="D1002" s="186">
        <v>338.4940285240434</v>
      </c>
      <c r="E1002" s="167">
        <v>21.464028524043442</v>
      </c>
      <c r="F1002" s="168">
        <f t="shared" si="35"/>
        <v>0.06222183116295013</v>
      </c>
      <c r="G1002" s="31"/>
    </row>
    <row r="1003" spans="1:7" ht="12.75" customHeight="1">
      <c r="A1003" s="18">
        <v>28</v>
      </c>
      <c r="B1003" s="204" t="s">
        <v>178</v>
      </c>
      <c r="C1003" s="186">
        <v>100.90294077723578</v>
      </c>
      <c r="D1003" s="186">
        <v>97.51373917886528</v>
      </c>
      <c r="E1003" s="167">
        <v>4.743739178865269</v>
      </c>
      <c r="F1003" s="168">
        <f t="shared" si="35"/>
        <v>0.04701289320534333</v>
      </c>
      <c r="G1003" s="31"/>
    </row>
    <row r="1004" spans="1:7" ht="12.75" customHeight="1">
      <c r="A1004" s="18">
        <v>29</v>
      </c>
      <c r="B1004" s="204" t="s">
        <v>179</v>
      </c>
      <c r="C1004" s="186">
        <v>368.40937226691096</v>
      </c>
      <c r="D1004" s="186">
        <v>372.94570275769615</v>
      </c>
      <c r="E1004" s="167">
        <v>34.38570275769618</v>
      </c>
      <c r="F1004" s="168">
        <f t="shared" si="35"/>
        <v>0.093335580867861</v>
      </c>
      <c r="G1004" s="31"/>
    </row>
    <row r="1005" spans="1:8" ht="12.75" customHeight="1">
      <c r="A1005" s="18">
        <v>30</v>
      </c>
      <c r="B1005" s="204" t="s">
        <v>180</v>
      </c>
      <c r="C1005" s="186">
        <v>191.54220447996812</v>
      </c>
      <c r="D1005" s="186">
        <v>187.9024667878226</v>
      </c>
      <c r="E1005" s="167">
        <v>11.882466787822622</v>
      </c>
      <c r="F1005" s="168">
        <f t="shared" si="35"/>
        <v>0.0620357629279834</v>
      </c>
      <c r="G1005" s="31"/>
      <c r="H1005" s="10" t="s">
        <v>12</v>
      </c>
    </row>
    <row r="1006" spans="1:7" ht="12.75" customHeight="1">
      <c r="A1006" s="18">
        <v>31</v>
      </c>
      <c r="B1006" s="204" t="s">
        <v>181</v>
      </c>
      <c r="C1006" s="186">
        <v>192.80618643783316</v>
      </c>
      <c r="D1006" s="186">
        <v>184.28995907129095</v>
      </c>
      <c r="E1006" s="167">
        <v>7.229959071290935</v>
      </c>
      <c r="F1006" s="168">
        <f t="shared" si="35"/>
        <v>0.03749858448459123</v>
      </c>
      <c r="G1006" s="31"/>
    </row>
    <row r="1007" spans="1:7" ht="12.75" customHeight="1">
      <c r="A1007" s="18">
        <v>32</v>
      </c>
      <c r="B1007" s="204" t="s">
        <v>182</v>
      </c>
      <c r="C1007" s="186">
        <v>314.1759981253434</v>
      </c>
      <c r="D1007" s="186">
        <v>310.6059374574012</v>
      </c>
      <c r="E1007" s="167">
        <v>21.895937457401132</v>
      </c>
      <c r="F1007" s="168">
        <f t="shared" si="35"/>
        <v>0.06969322159570428</v>
      </c>
      <c r="G1007" s="31"/>
    </row>
    <row r="1008" spans="1:7" ht="12.75" customHeight="1">
      <c r="A1008" s="18">
        <v>33</v>
      </c>
      <c r="B1008" s="204" t="s">
        <v>183</v>
      </c>
      <c r="C1008" s="186">
        <v>160.13007736549594</v>
      </c>
      <c r="D1008" s="186">
        <v>156.3041010344417</v>
      </c>
      <c r="E1008" s="167">
        <v>9.154101034441652</v>
      </c>
      <c r="F1008" s="168">
        <f t="shared" si="35"/>
        <v>0.05716665591528737</v>
      </c>
      <c r="G1008" s="31"/>
    </row>
    <row r="1009" spans="1:10" ht="12.75" customHeight="1">
      <c r="A1009" s="34"/>
      <c r="B1009" s="1" t="s">
        <v>27</v>
      </c>
      <c r="C1009" s="160">
        <v>9632.900000000001</v>
      </c>
      <c r="D1009" s="160">
        <v>9429.871785999998</v>
      </c>
      <c r="E1009" s="160">
        <v>576.235786000001</v>
      </c>
      <c r="F1009" s="169">
        <f>E1009/C1009</f>
        <v>0.059819554443625585</v>
      </c>
      <c r="G1009" s="31"/>
      <c r="J1009" s="10" t="s">
        <v>12</v>
      </c>
    </row>
    <row r="1010" spans="1:7" ht="12.75" customHeight="1">
      <c r="A1010" s="40"/>
      <c r="B1010" s="2"/>
      <c r="C1010" s="174"/>
      <c r="D1010" s="174"/>
      <c r="E1010" s="174"/>
      <c r="F1010" s="180"/>
      <c r="G1010" s="31"/>
    </row>
    <row r="1011" ht="24" customHeight="1">
      <c r="A1011" s="47" t="s">
        <v>80</v>
      </c>
    </row>
    <row r="1012" ht="9" customHeight="1"/>
    <row r="1013" ht="14.25">
      <c r="A1013" s="9" t="s">
        <v>81</v>
      </c>
    </row>
    <row r="1014" spans="1:7" ht="30" customHeight="1">
      <c r="A1014" s="188" t="s">
        <v>20</v>
      </c>
      <c r="B1014" s="188"/>
      <c r="C1014" s="189" t="s">
        <v>34</v>
      </c>
      <c r="D1014" s="189" t="s">
        <v>35</v>
      </c>
      <c r="E1014" s="189" t="s">
        <v>6</v>
      </c>
      <c r="F1014" s="189" t="s">
        <v>28</v>
      </c>
      <c r="G1014" s="190"/>
    </row>
    <row r="1015" spans="1:7" ht="13.5" customHeight="1">
      <c r="A1015" s="267">
        <v>1</v>
      </c>
      <c r="B1015" s="267">
        <v>2</v>
      </c>
      <c r="C1015" s="267">
        <v>3</v>
      </c>
      <c r="D1015" s="267">
        <v>4</v>
      </c>
      <c r="E1015" s="267" t="s">
        <v>36</v>
      </c>
      <c r="F1015" s="267">
        <v>6</v>
      </c>
      <c r="G1015" s="190"/>
    </row>
    <row r="1016" spans="1:7" ht="27" customHeight="1">
      <c r="A1016" s="191">
        <v>1</v>
      </c>
      <c r="B1016" s="192" t="s">
        <v>219</v>
      </c>
      <c r="C1016" s="196">
        <v>790.62</v>
      </c>
      <c r="D1016" s="196">
        <v>790.62</v>
      </c>
      <c r="E1016" s="193">
        <f>C1016-D1016</f>
        <v>0</v>
      </c>
      <c r="F1016" s="197">
        <f>E1016/C1016</f>
        <v>0</v>
      </c>
      <c r="G1016" s="198"/>
    </row>
    <row r="1017" spans="1:11" ht="42.75">
      <c r="A1017" s="191">
        <v>2</v>
      </c>
      <c r="B1017" s="192" t="s">
        <v>238</v>
      </c>
      <c r="C1017" s="196">
        <v>0</v>
      </c>
      <c r="D1017" s="196">
        <v>0</v>
      </c>
      <c r="E1017" s="193">
        <f>C1017-D1017</f>
        <v>0</v>
      </c>
      <c r="F1017" s="197">
        <v>0</v>
      </c>
      <c r="G1017" s="190"/>
      <c r="K1017" s="10" t="s">
        <v>12</v>
      </c>
    </row>
    <row r="1018" spans="1:7" ht="28.5">
      <c r="A1018" s="191">
        <v>3</v>
      </c>
      <c r="B1018" s="192" t="s">
        <v>224</v>
      </c>
      <c r="C1018" s="196">
        <v>790.62</v>
      </c>
      <c r="D1018" s="196">
        <v>790.62</v>
      </c>
      <c r="E1018" s="193">
        <f>C1018-D1018</f>
        <v>0</v>
      </c>
      <c r="F1018" s="197">
        <f>E1018/C1018</f>
        <v>0</v>
      </c>
      <c r="G1018" s="190"/>
    </row>
    <row r="1019" spans="1:7" ht="15.75" customHeight="1">
      <c r="A1019" s="191">
        <v>4</v>
      </c>
      <c r="B1019" s="199" t="s">
        <v>82</v>
      </c>
      <c r="C1019" s="200">
        <f>SUM(C1017:C1018)</f>
        <v>790.62</v>
      </c>
      <c r="D1019" s="200">
        <f>SUM(D1017:D1018)</f>
        <v>790.62</v>
      </c>
      <c r="E1019" s="193">
        <f>C1019-D1019</f>
        <v>0</v>
      </c>
      <c r="F1019" s="197">
        <f>E1019/C1019</f>
        <v>0</v>
      </c>
      <c r="G1019" s="190" t="s">
        <v>12</v>
      </c>
    </row>
    <row r="1020" spans="1:6" ht="15.75" customHeight="1">
      <c r="A1020" s="32"/>
      <c r="B1020" s="120"/>
      <c r="C1020" s="182"/>
      <c r="D1020" s="182"/>
      <c r="E1020" s="65"/>
      <c r="F1020" s="65"/>
    </row>
    <row r="1021" s="109" customFormat="1" ht="14.25">
      <c r="A1021" s="9" t="s">
        <v>225</v>
      </c>
    </row>
    <row r="1022" spans="5:7" ht="14.25">
      <c r="E1022" s="67" t="s">
        <v>122</v>
      </c>
      <c r="F1022" s="287" t="s">
        <v>247</v>
      </c>
      <c r="G1022" s="133"/>
    </row>
    <row r="1023" spans="1:7" ht="28.5">
      <c r="A1023" s="88" t="s">
        <v>20</v>
      </c>
      <c r="B1023" s="88" t="s">
        <v>83</v>
      </c>
      <c r="C1023" s="88" t="s">
        <v>149</v>
      </c>
      <c r="D1023" s="88" t="s">
        <v>42</v>
      </c>
      <c r="E1023" s="88" t="s">
        <v>84</v>
      </c>
      <c r="F1023" s="88" t="s">
        <v>85</v>
      </c>
      <c r="G1023" s="64"/>
    </row>
    <row r="1024" spans="1:7" ht="14.25">
      <c r="A1024" s="111">
        <v>1</v>
      </c>
      <c r="B1024" s="111">
        <v>2</v>
      </c>
      <c r="C1024" s="111">
        <v>3</v>
      </c>
      <c r="D1024" s="111">
        <v>4</v>
      </c>
      <c r="E1024" s="111">
        <v>5</v>
      </c>
      <c r="F1024" s="111">
        <v>6</v>
      </c>
      <c r="G1024" s="134"/>
    </row>
    <row r="1025" spans="1:7" ht="28.5">
      <c r="A1025" s="112">
        <v>1</v>
      </c>
      <c r="B1025" s="113" t="s">
        <v>86</v>
      </c>
      <c r="C1025" s="114">
        <f>C1016/2</f>
        <v>395.31</v>
      </c>
      <c r="D1025" s="114">
        <f>D1016/2</f>
        <v>395.31</v>
      </c>
      <c r="E1025" s="116">
        <v>0</v>
      </c>
      <c r="F1025" s="115">
        <f>E1025/C1025</f>
        <v>0</v>
      </c>
      <c r="G1025" s="135"/>
    </row>
    <row r="1026" spans="1:8" ht="89.25" customHeight="1">
      <c r="A1026" s="112">
        <v>2</v>
      </c>
      <c r="B1026" s="113" t="s">
        <v>87</v>
      </c>
      <c r="C1026" s="114">
        <f>C1025</f>
        <v>395.31</v>
      </c>
      <c r="D1026" s="114">
        <f>D1025</f>
        <v>395.31</v>
      </c>
      <c r="E1026" s="116">
        <v>319.33</v>
      </c>
      <c r="F1026" s="115">
        <f>E1026/C1026</f>
        <v>0.8077964129417419</v>
      </c>
      <c r="G1026" s="136"/>
      <c r="H1026" s="10" t="s">
        <v>12</v>
      </c>
    </row>
    <row r="1027" spans="1:7" ht="15">
      <c r="A1027" s="298" t="s">
        <v>10</v>
      </c>
      <c r="B1027" s="298"/>
      <c r="C1027" s="117">
        <f>SUM(C1025:C1026)</f>
        <v>790.62</v>
      </c>
      <c r="D1027" s="117">
        <f>SUM(D1025:D1026)</f>
        <v>790.62</v>
      </c>
      <c r="E1027" s="117">
        <f>SUM(E1025:E1026)</f>
        <v>319.33</v>
      </c>
      <c r="F1027" s="115">
        <f>E1027/C1027</f>
        <v>0.40389820647087094</v>
      </c>
      <c r="G1027" s="137"/>
    </row>
    <row r="1028" spans="1:7" s="130" customFormat="1" ht="22.5" customHeight="1">
      <c r="A1028" s="299"/>
      <c r="B1028" s="299"/>
      <c r="C1028" s="299"/>
      <c r="D1028" s="299"/>
      <c r="E1028" s="299"/>
      <c r="F1028" s="299"/>
      <c r="G1028" s="299"/>
    </row>
    <row r="1029" spans="1:7" ht="14.25">
      <c r="A1029" s="120" t="s">
        <v>88</v>
      </c>
      <c r="B1029" s="26"/>
      <c r="C1029" s="26"/>
      <c r="D1029" s="118"/>
      <c r="E1029" s="26"/>
      <c r="F1029" s="26"/>
      <c r="G1029" s="119"/>
    </row>
    <row r="1030" spans="1:7" ht="14.25">
      <c r="A1030" s="120"/>
      <c r="B1030" s="26"/>
      <c r="C1030" s="26"/>
      <c r="D1030" s="118"/>
      <c r="E1030" s="26"/>
      <c r="F1030" s="26"/>
      <c r="G1030" s="119"/>
    </row>
    <row r="1031" ht="14.25">
      <c r="A1031" s="9" t="s">
        <v>89</v>
      </c>
    </row>
    <row r="1032" spans="1:6" ht="30" customHeight="1">
      <c r="A1032" s="18" t="s">
        <v>20</v>
      </c>
      <c r="B1032" s="88" t="s">
        <v>83</v>
      </c>
      <c r="C1032" s="52" t="s">
        <v>34</v>
      </c>
      <c r="D1032" s="52" t="s">
        <v>35</v>
      </c>
      <c r="E1032" s="52" t="s">
        <v>6</v>
      </c>
      <c r="F1032" s="52" t="s">
        <v>28</v>
      </c>
    </row>
    <row r="1033" spans="1:7" ht="13.5" customHeight="1">
      <c r="A1033" s="188">
        <v>1</v>
      </c>
      <c r="B1033" s="188">
        <v>2</v>
      </c>
      <c r="C1033" s="188">
        <v>3</v>
      </c>
      <c r="D1033" s="188">
        <v>4</v>
      </c>
      <c r="E1033" s="188" t="s">
        <v>36</v>
      </c>
      <c r="F1033" s="188">
        <v>6</v>
      </c>
      <c r="G1033" s="190"/>
    </row>
    <row r="1034" spans="1:7" ht="27" customHeight="1">
      <c r="A1034" s="191">
        <v>1</v>
      </c>
      <c r="B1034" s="192" t="s">
        <v>219</v>
      </c>
      <c r="C1034" s="193">
        <v>951.54</v>
      </c>
      <c r="D1034" s="193">
        <v>951.54</v>
      </c>
      <c r="E1034" s="193">
        <f>C1034-D1034</f>
        <v>0</v>
      </c>
      <c r="F1034" s="201">
        <v>0</v>
      </c>
      <c r="G1034" s="190"/>
    </row>
    <row r="1035" spans="1:7" ht="42.75">
      <c r="A1035" s="191">
        <v>2</v>
      </c>
      <c r="B1035" s="192" t="s">
        <v>238</v>
      </c>
      <c r="C1035" s="193">
        <v>122.13</v>
      </c>
      <c r="D1035" s="193">
        <v>122.13</v>
      </c>
      <c r="E1035" s="193">
        <f>C1035-D1035</f>
        <v>0</v>
      </c>
      <c r="F1035" s="197">
        <v>0</v>
      </c>
      <c r="G1035" s="190"/>
    </row>
    <row r="1036" spans="1:7" ht="28.5">
      <c r="A1036" s="191">
        <v>3</v>
      </c>
      <c r="B1036" s="192" t="s">
        <v>224</v>
      </c>
      <c r="C1036" s="193">
        <v>829.41</v>
      </c>
      <c r="D1036" s="193">
        <v>829.41</v>
      </c>
      <c r="E1036" s="193">
        <f>C1036-D1036</f>
        <v>0</v>
      </c>
      <c r="F1036" s="197">
        <f>E1036/C1036</f>
        <v>0</v>
      </c>
      <c r="G1036" s="190"/>
    </row>
    <row r="1037" spans="1:7" ht="15.75" customHeight="1">
      <c r="A1037" s="191">
        <v>4</v>
      </c>
      <c r="B1037" s="199" t="s">
        <v>82</v>
      </c>
      <c r="C1037" s="202">
        <f>SUM(C1035:C1036)</f>
        <v>951.54</v>
      </c>
      <c r="D1037" s="202">
        <f>SUM(D1035:D1036)</f>
        <v>951.54</v>
      </c>
      <c r="E1037" s="193">
        <f>C1037-D1037</f>
        <v>0</v>
      </c>
      <c r="F1037" s="203">
        <f>E1037/C1037</f>
        <v>0</v>
      </c>
      <c r="G1037" s="190"/>
    </row>
    <row r="1038" spans="1:6" ht="15.75" customHeight="1">
      <c r="A1038" s="32"/>
      <c r="B1038" s="120"/>
      <c r="C1038" s="85"/>
      <c r="D1038" s="85"/>
      <c r="E1038" s="65"/>
      <c r="F1038" s="38"/>
    </row>
    <row r="1039" s="109" customFormat="1" ht="14.25">
      <c r="A1039" s="9" t="s">
        <v>226</v>
      </c>
    </row>
    <row r="1040" spans="6:8" ht="14.25">
      <c r="F1040" s="110"/>
      <c r="G1040" s="67" t="s">
        <v>122</v>
      </c>
      <c r="H1040" s="181"/>
    </row>
    <row r="1041" spans="1:8" ht="57">
      <c r="A1041" s="88" t="s">
        <v>244</v>
      </c>
      <c r="B1041" s="88" t="s">
        <v>90</v>
      </c>
      <c r="C1041" s="88" t="s">
        <v>91</v>
      </c>
      <c r="D1041" s="88" t="s">
        <v>92</v>
      </c>
      <c r="E1041" s="88" t="s">
        <v>93</v>
      </c>
      <c r="F1041" s="88" t="s">
        <v>6</v>
      </c>
      <c r="G1041" s="88" t="s">
        <v>85</v>
      </c>
      <c r="H1041" s="88" t="s">
        <v>94</v>
      </c>
    </row>
    <row r="1042" spans="1:8" ht="14.25">
      <c r="A1042" s="122">
        <v>1</v>
      </c>
      <c r="B1042" s="122">
        <v>2</v>
      </c>
      <c r="C1042" s="122">
        <v>3</v>
      </c>
      <c r="D1042" s="122">
        <v>4</v>
      </c>
      <c r="E1042" s="122">
        <v>5</v>
      </c>
      <c r="F1042" s="122" t="s">
        <v>95</v>
      </c>
      <c r="G1042" s="122">
        <v>7</v>
      </c>
      <c r="H1042" s="123" t="s">
        <v>96</v>
      </c>
    </row>
    <row r="1043" spans="1:8" ht="18" customHeight="1">
      <c r="A1043" s="124">
        <f>C1034</f>
        <v>951.54</v>
      </c>
      <c r="B1043" s="124">
        <f>D1037</f>
        <v>951.54</v>
      </c>
      <c r="C1043" s="125">
        <f>C432</f>
        <v>122180.282</v>
      </c>
      <c r="D1043" s="125">
        <f>(C1043*750)/100000</f>
        <v>916.352115</v>
      </c>
      <c r="E1043" s="125">
        <v>889.81</v>
      </c>
      <c r="F1043" s="125">
        <f>D1043-E1043</f>
        <v>26.54211500000008</v>
      </c>
      <c r="G1043" s="115">
        <f>E1043/A1043</f>
        <v>0.9351262164491245</v>
      </c>
      <c r="H1043" s="125">
        <f>B1043-E1043</f>
        <v>61.73000000000002</v>
      </c>
    </row>
    <row r="1044" spans="1:8" ht="21" customHeight="1">
      <c r="A1044" s="138"/>
      <c r="B1044" s="138"/>
      <c r="C1044" s="139"/>
      <c r="D1044" s="139"/>
      <c r="E1044" s="140"/>
      <c r="F1044" s="139"/>
      <c r="G1044" s="141"/>
      <c r="H1044" s="139"/>
    </row>
    <row r="1045" spans="1:8" s="129" customFormat="1" ht="12.75">
      <c r="A1045" s="222" t="s">
        <v>227</v>
      </c>
      <c r="B1045" s="223"/>
      <c r="C1045" s="223"/>
      <c r="D1045" s="223"/>
      <c r="E1045" s="223"/>
      <c r="F1045" s="223"/>
      <c r="G1045" s="223"/>
      <c r="H1045" s="223"/>
    </row>
    <row r="1046" spans="1:8" s="129" customFormat="1" ht="14.25" customHeight="1">
      <c r="A1046" s="222"/>
      <c r="B1046" s="223"/>
      <c r="C1046" s="223"/>
      <c r="D1046" s="223"/>
      <c r="E1046" s="223"/>
      <c r="F1046" s="223"/>
      <c r="G1046" s="223"/>
      <c r="H1046" s="223"/>
    </row>
    <row r="1047" spans="1:8" s="129" customFormat="1" ht="12.75">
      <c r="A1047" s="224" t="s">
        <v>111</v>
      </c>
      <c r="B1047" s="223"/>
      <c r="C1047" s="223"/>
      <c r="D1047" s="223"/>
      <c r="E1047" s="223"/>
      <c r="F1047" s="223"/>
      <c r="G1047" s="223"/>
      <c r="H1047" s="223"/>
    </row>
    <row r="1048" spans="1:8" s="129" customFormat="1" ht="12.75">
      <c r="A1048" s="224"/>
      <c r="B1048" s="223"/>
      <c r="C1048" s="223"/>
      <c r="D1048" s="223"/>
      <c r="E1048" s="223"/>
      <c r="F1048" s="223"/>
      <c r="G1048" s="223"/>
      <c r="H1048" s="223"/>
    </row>
    <row r="1049" spans="1:8" s="129" customFormat="1" ht="12.75">
      <c r="A1049" s="225" t="s">
        <v>131</v>
      </c>
      <c r="B1049" s="223"/>
      <c r="C1049" s="223"/>
      <c r="D1049" s="223"/>
      <c r="E1049" s="223"/>
      <c r="F1049" s="223"/>
      <c r="G1049" s="223"/>
      <c r="H1049" s="223"/>
    </row>
    <row r="1050" spans="1:7" s="129" customFormat="1" ht="12.75">
      <c r="A1050" s="300" t="s">
        <v>184</v>
      </c>
      <c r="B1050" s="301"/>
      <c r="C1050" s="301"/>
      <c r="D1050" s="301"/>
      <c r="E1050" s="302"/>
      <c r="G1050" s="273"/>
    </row>
    <row r="1051" spans="1:7" s="129" customFormat="1" ht="12.75">
      <c r="A1051" s="300" t="s">
        <v>245</v>
      </c>
      <c r="B1051" s="301"/>
      <c r="C1051" s="301"/>
      <c r="D1051" s="301"/>
      <c r="E1051" s="302"/>
      <c r="G1051" s="273"/>
    </row>
    <row r="1052" spans="1:7" s="129" customFormat="1" ht="12.75">
      <c r="A1052" s="272" t="s">
        <v>127</v>
      </c>
      <c r="B1052" s="271" t="s">
        <v>128</v>
      </c>
      <c r="C1052" s="271" t="s">
        <v>129</v>
      </c>
      <c r="D1052" s="271" t="s">
        <v>130</v>
      </c>
      <c r="E1052" s="270" t="s">
        <v>186</v>
      </c>
      <c r="G1052" s="273"/>
    </row>
    <row r="1053" spans="1:7" s="129" customFormat="1" ht="12.75">
      <c r="A1053" s="303" t="s">
        <v>187</v>
      </c>
      <c r="B1053" s="274" t="s">
        <v>185</v>
      </c>
      <c r="C1053" s="274"/>
      <c r="D1053" s="274">
        <v>6318</v>
      </c>
      <c r="E1053" s="275">
        <v>3790.56</v>
      </c>
      <c r="G1053" s="273"/>
    </row>
    <row r="1054" spans="1:7" s="129" customFormat="1" ht="12.75">
      <c r="A1054" s="304"/>
      <c r="B1054" s="274" t="s">
        <v>188</v>
      </c>
      <c r="C1054" s="274"/>
      <c r="D1054" s="274">
        <v>9303</v>
      </c>
      <c r="E1054" s="275">
        <v>5581.8</v>
      </c>
      <c r="G1054" s="273"/>
    </row>
    <row r="1055" spans="1:7" s="129" customFormat="1" ht="12.75">
      <c r="A1055" s="304"/>
      <c r="B1055" s="274" t="s">
        <v>189</v>
      </c>
      <c r="C1055" s="274"/>
      <c r="D1055" s="274">
        <v>4247</v>
      </c>
      <c r="E1055" s="275">
        <v>4415.07</v>
      </c>
      <c r="G1055" s="273"/>
    </row>
    <row r="1056" spans="1:7" s="129" customFormat="1" ht="14.25" customHeight="1">
      <c r="A1056" s="304"/>
      <c r="B1056" s="274" t="s">
        <v>190</v>
      </c>
      <c r="C1056" s="274"/>
      <c r="D1056" s="274">
        <v>5209</v>
      </c>
      <c r="E1056" s="275">
        <v>9415.72</v>
      </c>
      <c r="G1056" s="273"/>
    </row>
    <row r="1057" spans="1:7" s="129" customFormat="1" ht="14.25" customHeight="1" thickBot="1">
      <c r="A1057" s="305"/>
      <c r="B1057" s="276" t="s">
        <v>191</v>
      </c>
      <c r="C1057" s="276"/>
      <c r="D1057" s="276">
        <v>25077</v>
      </c>
      <c r="E1057" s="277">
        <v>23203.15</v>
      </c>
      <c r="G1057" s="273"/>
    </row>
    <row r="1058" spans="1:8" s="129" customFormat="1" ht="13.5" customHeight="1">
      <c r="A1058" s="224"/>
      <c r="B1058" s="223"/>
      <c r="C1058" s="223"/>
      <c r="D1058" s="223"/>
      <c r="E1058" s="223"/>
      <c r="F1058" s="223"/>
      <c r="G1058" s="223"/>
      <c r="H1058" s="223"/>
    </row>
    <row r="1059" spans="1:8" s="129" customFormat="1" ht="12.75">
      <c r="A1059" s="224"/>
      <c r="B1059" s="223"/>
      <c r="C1059" s="223"/>
      <c r="D1059" s="223"/>
      <c r="E1059" s="223"/>
      <c r="F1059" s="223"/>
      <c r="G1059" s="223"/>
      <c r="H1059" s="223"/>
    </row>
    <row r="1060" spans="1:8" s="183" customFormat="1" ht="12.75">
      <c r="A1060" s="226" t="s">
        <v>132</v>
      </c>
      <c r="B1060" s="227"/>
      <c r="C1060" s="227"/>
      <c r="D1060" s="227"/>
      <c r="E1060" s="227"/>
      <c r="F1060" s="227"/>
      <c r="G1060" s="227"/>
      <c r="H1060" s="228"/>
    </row>
    <row r="1061" spans="1:8" s="183" customFormat="1" ht="12.75">
      <c r="A1061" s="293" t="s">
        <v>100</v>
      </c>
      <c r="B1061" s="295" t="s">
        <v>101</v>
      </c>
      <c r="C1061" s="296"/>
      <c r="D1061" s="297" t="s">
        <v>102</v>
      </c>
      <c r="E1061" s="297"/>
      <c r="F1061" s="297" t="s">
        <v>103</v>
      </c>
      <c r="G1061" s="297"/>
      <c r="H1061" s="228"/>
    </row>
    <row r="1062" spans="1:8" s="183" customFormat="1" ht="12.75">
      <c r="A1062" s="294"/>
      <c r="B1062" s="264" t="s">
        <v>104</v>
      </c>
      <c r="C1062" s="265" t="s">
        <v>105</v>
      </c>
      <c r="D1062" s="262" t="s">
        <v>104</v>
      </c>
      <c r="E1062" s="262" t="s">
        <v>105</v>
      </c>
      <c r="F1062" s="262" t="s">
        <v>104</v>
      </c>
      <c r="G1062" s="262" t="s">
        <v>105</v>
      </c>
      <c r="H1062" s="228"/>
    </row>
    <row r="1063" spans="1:8" s="183" customFormat="1" ht="12.75">
      <c r="A1063" s="229" t="s">
        <v>112</v>
      </c>
      <c r="B1063" s="230">
        <v>25077</v>
      </c>
      <c r="C1063" s="231">
        <v>23203.15</v>
      </c>
      <c r="D1063" s="230">
        <v>25077</v>
      </c>
      <c r="E1063" s="231">
        <v>23203.15</v>
      </c>
      <c r="F1063" s="232">
        <f>(B1063-D1063)/B1063</f>
        <v>0</v>
      </c>
      <c r="G1063" s="232">
        <f>(C1063-E1063)/C1063</f>
        <v>0</v>
      </c>
      <c r="H1063" s="228"/>
    </row>
    <row r="1064" spans="1:8" s="183" customFormat="1" ht="12.75">
      <c r="A1064" s="233"/>
      <c r="B1064" s="227"/>
      <c r="C1064" s="227"/>
      <c r="D1064" s="227"/>
      <c r="E1064" s="227"/>
      <c r="F1064" s="227"/>
      <c r="G1064" s="227"/>
      <c r="H1064" s="228"/>
    </row>
    <row r="1065" spans="1:8" s="183" customFormat="1" ht="12.75">
      <c r="A1065" s="226" t="s">
        <v>209</v>
      </c>
      <c r="B1065" s="227"/>
      <c r="C1065" s="227"/>
      <c r="D1065" s="227"/>
      <c r="E1065" s="227"/>
      <c r="F1065" s="227"/>
      <c r="G1065" s="227"/>
      <c r="H1065" s="228"/>
    </row>
    <row r="1066" spans="1:8" s="183" customFormat="1" ht="25.5" customHeight="1">
      <c r="A1066" s="292" t="s">
        <v>228</v>
      </c>
      <c r="B1066" s="292"/>
      <c r="C1066" s="292" t="s">
        <v>243</v>
      </c>
      <c r="D1066" s="292"/>
      <c r="E1066" s="292" t="s">
        <v>106</v>
      </c>
      <c r="F1066" s="292"/>
      <c r="G1066" s="227"/>
      <c r="H1066" s="228"/>
    </row>
    <row r="1067" spans="1:8" s="183" customFormat="1" ht="12.75">
      <c r="A1067" s="263" t="s">
        <v>104</v>
      </c>
      <c r="B1067" s="263" t="s">
        <v>107</v>
      </c>
      <c r="C1067" s="263" t="s">
        <v>104</v>
      </c>
      <c r="D1067" s="263" t="s">
        <v>107</v>
      </c>
      <c r="E1067" s="263" t="s">
        <v>104</v>
      </c>
      <c r="F1067" s="263" t="s">
        <v>108</v>
      </c>
      <c r="G1067" s="227"/>
      <c r="H1067" s="228" t="s">
        <v>12</v>
      </c>
    </row>
    <row r="1068" spans="1:8" s="183" customFormat="1" ht="12.75">
      <c r="A1068" s="234">
        <v>1</v>
      </c>
      <c r="B1068" s="234">
        <v>2</v>
      </c>
      <c r="C1068" s="234">
        <v>3</v>
      </c>
      <c r="D1068" s="234">
        <v>4</v>
      </c>
      <c r="E1068" s="234">
        <v>5</v>
      </c>
      <c r="F1068" s="234">
        <v>6</v>
      </c>
      <c r="G1068" s="235"/>
      <c r="H1068" s="236"/>
    </row>
    <row r="1069" spans="1:8" s="183" customFormat="1" ht="12.75">
      <c r="A1069" s="230">
        <v>25077</v>
      </c>
      <c r="B1069" s="231">
        <v>23203.15</v>
      </c>
      <c r="C1069" s="230">
        <v>24308</v>
      </c>
      <c r="D1069" s="231">
        <v>23203.15</v>
      </c>
      <c r="E1069" s="237">
        <f>C1069/A1069</f>
        <v>0.9693344498943255</v>
      </c>
      <c r="F1069" s="237">
        <f>D1069/B1069</f>
        <v>1</v>
      </c>
      <c r="G1069" s="227"/>
      <c r="H1069" s="228"/>
    </row>
    <row r="1070" spans="1:8" s="183" customFormat="1" ht="12.75">
      <c r="A1070" s="238"/>
      <c r="B1070" s="239"/>
      <c r="C1070" s="240"/>
      <c r="D1070" s="240"/>
      <c r="E1070" s="241"/>
      <c r="F1070" s="242"/>
      <c r="G1070" s="243" t="s">
        <v>12</v>
      </c>
      <c r="H1070" s="228" t="s">
        <v>12</v>
      </c>
    </row>
    <row r="1071" spans="1:8" s="183" customFormat="1" ht="12.75">
      <c r="A1071" s="244" t="s">
        <v>109</v>
      </c>
      <c r="B1071" s="227"/>
      <c r="C1071" s="227"/>
      <c r="D1071" s="227" t="s">
        <v>12</v>
      </c>
      <c r="E1071" s="227"/>
      <c r="F1071" s="227"/>
      <c r="G1071" s="227"/>
      <c r="H1071" s="228"/>
    </row>
    <row r="1072" spans="1:8" s="183" customFormat="1" ht="12.75">
      <c r="A1072" s="226"/>
      <c r="B1072" s="227"/>
      <c r="C1072" s="227"/>
      <c r="D1072" s="227"/>
      <c r="E1072" s="227"/>
      <c r="F1072" s="227"/>
      <c r="G1072" s="227"/>
      <c r="H1072" s="228"/>
    </row>
    <row r="1073" spans="1:8" s="183" customFormat="1" ht="12.75">
      <c r="A1073" s="226" t="s">
        <v>125</v>
      </c>
      <c r="B1073" s="227"/>
      <c r="C1073" s="227"/>
      <c r="D1073" s="227"/>
      <c r="E1073" s="227"/>
      <c r="F1073" s="227"/>
      <c r="G1073" s="227"/>
      <c r="H1073" s="228"/>
    </row>
    <row r="1074" spans="1:8" s="183" customFormat="1" ht="12.75">
      <c r="A1074" s="293" t="s">
        <v>100</v>
      </c>
      <c r="B1074" s="295" t="s">
        <v>101</v>
      </c>
      <c r="C1074" s="296"/>
      <c r="D1074" s="297" t="s">
        <v>102</v>
      </c>
      <c r="E1074" s="297"/>
      <c r="F1074" s="297" t="s">
        <v>103</v>
      </c>
      <c r="G1074" s="297"/>
      <c r="H1074" s="228"/>
    </row>
    <row r="1075" spans="1:8" s="183" customFormat="1" ht="12.75">
      <c r="A1075" s="294"/>
      <c r="B1075" s="264" t="s">
        <v>104</v>
      </c>
      <c r="C1075" s="265" t="s">
        <v>105</v>
      </c>
      <c r="D1075" s="262" t="s">
        <v>104</v>
      </c>
      <c r="E1075" s="262" t="s">
        <v>105</v>
      </c>
      <c r="F1075" s="262" t="s">
        <v>104</v>
      </c>
      <c r="G1075" s="262" t="s">
        <v>105</v>
      </c>
      <c r="H1075" s="228"/>
    </row>
    <row r="1076" spans="1:8" s="183" customFormat="1" ht="12.75">
      <c r="A1076" s="245" t="s">
        <v>193</v>
      </c>
      <c r="B1076" s="187">
        <v>33540</v>
      </c>
      <c r="C1076" s="186">
        <v>1677</v>
      </c>
      <c r="D1076" s="246">
        <v>33540</v>
      </c>
      <c r="E1076" s="247">
        <v>1677</v>
      </c>
      <c r="F1076" s="232">
        <v>0</v>
      </c>
      <c r="G1076" s="232">
        <v>0</v>
      </c>
      <c r="H1076" s="228"/>
    </row>
    <row r="1077" spans="1:8" s="183" customFormat="1" ht="12.75">
      <c r="A1077" s="245" t="s">
        <v>229</v>
      </c>
      <c r="B1077" s="187">
        <v>29868</v>
      </c>
      <c r="C1077" s="186">
        <v>1493.4</v>
      </c>
      <c r="D1077" s="246">
        <v>29868</v>
      </c>
      <c r="E1077" s="247">
        <v>1493.4</v>
      </c>
      <c r="F1077" s="232">
        <v>0</v>
      </c>
      <c r="G1077" s="232">
        <v>0</v>
      </c>
      <c r="H1077" s="228"/>
    </row>
    <row r="1078" spans="1:8" s="183" customFormat="1" ht="12.75">
      <c r="A1078" s="233"/>
      <c r="B1078" s="227"/>
      <c r="C1078" s="227"/>
      <c r="D1078" s="227"/>
      <c r="E1078" s="227"/>
      <c r="F1078" s="227"/>
      <c r="G1078" s="227"/>
      <c r="H1078" s="228"/>
    </row>
    <row r="1079" spans="1:8" s="183" customFormat="1" ht="12.75">
      <c r="A1079" s="226" t="s">
        <v>210</v>
      </c>
      <c r="B1079" s="227"/>
      <c r="C1079" s="227"/>
      <c r="D1079" s="227"/>
      <c r="E1079" s="227"/>
      <c r="F1079" s="227"/>
      <c r="G1079" s="227"/>
      <c r="H1079" s="228"/>
    </row>
    <row r="1080" spans="1:8" s="183" customFormat="1" ht="24" customHeight="1">
      <c r="A1080" s="274"/>
      <c r="B1080" s="288" t="s">
        <v>246</v>
      </c>
      <c r="C1080" s="289"/>
      <c r="D1080" s="290" t="s">
        <v>192</v>
      </c>
      <c r="E1080" s="291"/>
      <c r="F1080" s="290" t="s">
        <v>106</v>
      </c>
      <c r="G1080" s="291"/>
      <c r="H1080" s="228"/>
    </row>
    <row r="1081" spans="1:8" s="183" customFormat="1" ht="12.75">
      <c r="A1081" s="274"/>
      <c r="B1081" s="269" t="s">
        <v>104</v>
      </c>
      <c r="C1081" s="269" t="s">
        <v>107</v>
      </c>
      <c r="D1081" s="269" t="s">
        <v>104</v>
      </c>
      <c r="E1081" s="269" t="s">
        <v>107</v>
      </c>
      <c r="F1081" s="269" t="s">
        <v>104</v>
      </c>
      <c r="G1081" s="269" t="s">
        <v>108</v>
      </c>
      <c r="H1081" s="228"/>
    </row>
    <row r="1082" spans="1:8" s="183" customFormat="1" ht="12.75">
      <c r="A1082" s="234">
        <v>1</v>
      </c>
      <c r="B1082" s="234">
        <v>2</v>
      </c>
      <c r="C1082" s="234">
        <v>3</v>
      </c>
      <c r="D1082" s="234">
        <v>4</v>
      </c>
      <c r="E1082" s="234">
        <v>5</v>
      </c>
      <c r="F1082" s="234">
        <v>6</v>
      </c>
      <c r="G1082" s="234">
        <v>7</v>
      </c>
      <c r="H1082" s="236"/>
    </row>
    <row r="1083" spans="1:8" s="129" customFormat="1" ht="12.75">
      <c r="A1083" s="245" t="s">
        <v>110</v>
      </c>
      <c r="B1083" s="187">
        <v>33540</v>
      </c>
      <c r="C1083" s="247">
        <v>1677</v>
      </c>
      <c r="D1083" s="246">
        <v>33540</v>
      </c>
      <c r="E1083" s="247">
        <v>1677</v>
      </c>
      <c r="F1083" s="232">
        <v>0</v>
      </c>
      <c r="G1083" s="232">
        <v>0</v>
      </c>
      <c r="H1083" s="248"/>
    </row>
    <row r="1084" spans="1:8" s="129" customFormat="1" ht="12.75">
      <c r="A1084" s="245" t="s">
        <v>230</v>
      </c>
      <c r="B1084" s="187">
        <v>29868</v>
      </c>
      <c r="C1084" s="186">
        <v>1493.4</v>
      </c>
      <c r="D1084" s="246">
        <v>29868</v>
      </c>
      <c r="E1084" s="247">
        <v>1493.4</v>
      </c>
      <c r="F1084" s="232">
        <v>0</v>
      </c>
      <c r="G1084" s="232">
        <v>0</v>
      </c>
      <c r="H1084" s="249"/>
    </row>
    <row r="1086" ht="14.25">
      <c r="F1086" s="10" t="s">
        <v>12</v>
      </c>
    </row>
  </sheetData>
  <sheetProtection/>
  <mergeCells count="37">
    <mergeCell ref="A1:H1"/>
    <mergeCell ref="A2:H2"/>
    <mergeCell ref="A3:H3"/>
    <mergeCell ref="A5:H5"/>
    <mergeCell ref="A7:H7"/>
    <mergeCell ref="A9:H9"/>
    <mergeCell ref="A13:B13"/>
    <mergeCell ref="A21:D21"/>
    <mergeCell ref="A26:D26"/>
    <mergeCell ref="A34:C34"/>
    <mergeCell ref="A35:G35"/>
    <mergeCell ref="A27:E27"/>
    <mergeCell ref="A73:H73"/>
    <mergeCell ref="A112:H112"/>
    <mergeCell ref="A151:G151"/>
    <mergeCell ref="A189:F189"/>
    <mergeCell ref="A228:G228"/>
    <mergeCell ref="A266:F266"/>
    <mergeCell ref="A1027:B1027"/>
    <mergeCell ref="A1028:G1028"/>
    <mergeCell ref="A1061:A1062"/>
    <mergeCell ref="B1061:C1061"/>
    <mergeCell ref="D1061:E1061"/>
    <mergeCell ref="F1061:G1061"/>
    <mergeCell ref="A1050:E1050"/>
    <mergeCell ref="A1051:E1051"/>
    <mergeCell ref="A1053:A1057"/>
    <mergeCell ref="B1080:C1080"/>
    <mergeCell ref="D1080:E1080"/>
    <mergeCell ref="F1080:G1080"/>
    <mergeCell ref="A1066:B1066"/>
    <mergeCell ref="C1066:D1066"/>
    <mergeCell ref="E1066:F1066"/>
    <mergeCell ref="A1074:A1075"/>
    <mergeCell ref="B1074:C1074"/>
    <mergeCell ref="D1074:E1074"/>
    <mergeCell ref="F1074:G1074"/>
  </mergeCells>
  <printOptions horizontalCentered="1"/>
  <pageMargins left="0.2362204724409449" right="0" top="0" bottom="0" header="0.5118110236220472" footer="0.5118110236220472"/>
  <pageSetup horizontalDpi="600" verticalDpi="600" orientation="portrait" paperSize="9" scale="42" r:id="rId4"/>
  <rowBreaks count="9" manualBreakCount="9">
    <brk id="110" max="7" man="1"/>
    <brk id="226" max="7" man="1"/>
    <brk id="341" max="7" man="1"/>
    <brk id="473" max="7" man="1"/>
    <brk id="605" max="7" man="1"/>
    <brk id="730" max="7" man="1"/>
    <brk id="851" max="7" man="1"/>
    <brk id="932" max="7" man="1"/>
    <brk id="1027" max="7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E23:G23"/>
  <sheetViews>
    <sheetView zoomScalePageLayoutView="0" workbookViewId="0" topLeftCell="A1">
      <selection activeCell="I21" sqref="I21"/>
    </sheetView>
  </sheetViews>
  <sheetFormatPr defaultColWidth="9.140625" defaultRowHeight="12.75"/>
  <cols>
    <col min="4" max="4" width="16.421875" style="0" customWidth="1"/>
    <col min="5" max="5" width="17.8515625" style="0" customWidth="1"/>
    <col min="6" max="6" width="18.140625" style="0" customWidth="1"/>
    <col min="7" max="7" width="14.8515625" style="0" bestFit="1" customWidth="1"/>
  </cols>
  <sheetData>
    <row r="22" ht="13.5" thickBot="1"/>
    <row r="23" spans="5:7" ht="15.75" thickBot="1">
      <c r="E23" s="320">
        <v>1724388</v>
      </c>
      <c r="F23" s="321">
        <v>1694020</v>
      </c>
      <c r="G23" s="322">
        <f>F23/E23*100</f>
        <v>98.23891142828644</v>
      </c>
    </row>
  </sheetData>
  <sheetProtection/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hp</cp:lastModifiedBy>
  <cp:lastPrinted>2019-04-30T07:49:41Z</cp:lastPrinted>
  <dcterms:created xsi:type="dcterms:W3CDTF">2013-03-29T17:24:29Z</dcterms:created>
  <dcterms:modified xsi:type="dcterms:W3CDTF">2019-05-06T16:47:29Z</dcterms:modified>
  <cp:category/>
  <cp:version/>
  <cp:contentType/>
  <cp:contentStatus/>
</cp:coreProperties>
</file>